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905" windowHeight="12450"/>
  </bookViews>
  <sheets>
    <sheet name="Krycí list" sheetId="1" r:id="rId1"/>
    <sheet name="Rekapitulace celkem" sheetId="7" r:id="rId2"/>
    <sheet name="Rekapitulace ON+VN" sheetId="5" r:id="rId3"/>
    <sheet name="Rekapitulace 1NP" sheetId="2" r:id="rId4"/>
    <sheet name="Rekapitulace 2-6NP" sheetId="4" r:id="rId5"/>
  </sheets>
  <externalReferences>
    <externalReference r:id="rId6"/>
    <externalReference r:id="rId7"/>
    <externalReference r:id="rId8"/>
  </externalReferences>
  <definedNames>
    <definedName name="cisloobjektu">'Krycí list'!$A$5</definedName>
    <definedName name="cislostavby">'Krycí list'!$A$7</definedName>
    <definedName name="Datum">'Krycí list'!$B$27</definedName>
    <definedName name="Dil">'Rekapitulace 1NP'!$A$6</definedName>
    <definedName name="Dodavka">'Rekapitulace 1NP'!$G$27</definedName>
    <definedName name="Dodavka0" localSheetId="1">#REF!</definedName>
    <definedName name="Dodavka0">#REF!</definedName>
    <definedName name="HSV">'Rekapitulace 1NP'!$E$27</definedName>
    <definedName name="HSV0" localSheetId="1">#REF!</definedName>
    <definedName name="HSV0">#REF!</definedName>
    <definedName name="HZS">'Rekapitulace 1NP'!$I$27</definedName>
    <definedName name="HZS0" localSheetId="1">#REF!</definedName>
    <definedName name="HZS0">#REF!</definedName>
    <definedName name="JKSO">'Krycí list'!$G$2</definedName>
    <definedName name="MJ">'Krycí list'!$G$5</definedName>
    <definedName name="Mont">'Rekapitulace 1NP'!$H$27</definedName>
    <definedName name="Montaz0" localSheetId="1">#REF!</definedName>
    <definedName name="Montaz0">#REF!</definedName>
    <definedName name="NazevDilu">'Rekapitulace 1NP'!$B$6</definedName>
    <definedName name="nazevobjektu">'Krycí list'!$C$5</definedName>
    <definedName name="nazevstavby">'Krycí list'!$C$7</definedName>
    <definedName name="_xlnm.Print_Titles" localSheetId="3">'Rekapitulace 1NP'!$1:$6</definedName>
    <definedName name="Objednatel">'Krycí list'!$C$10</definedName>
    <definedName name="_xlnm.Print_Area" localSheetId="0">'Krycí list'!$A$1:$G$45</definedName>
    <definedName name="_xlnm.Print_Area" localSheetId="3">'Rekapitulace 1NP'!$A$1:$I$41</definedName>
    <definedName name="PocetMJ">'Krycí list'!$G$6</definedName>
    <definedName name="Poznamka">'Krycí list'!$B$37</definedName>
    <definedName name="Projektant">'Krycí list'!$C$8</definedName>
    <definedName name="PSV">'Rekapitulace 1NP'!$F$27</definedName>
    <definedName name="PSV0" localSheetId="1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 localSheetId="1">#REF!</definedName>
    <definedName name="Typ">#REF!</definedName>
    <definedName name="VRN">'Rekapitulace 1NP'!$H$40</definedName>
    <definedName name="VRNKc" localSheetId="1">'Rekapitulace 1NP'!#REF!</definedName>
    <definedName name="VRNKc">'Rekapitulace 1NP'!#REF!</definedName>
    <definedName name="VRNnazev" localSheetId="1">'Rekapitulace 1NP'!#REF!</definedName>
    <definedName name="VRNnazev">'Rekapitulace 1NP'!#REF!</definedName>
    <definedName name="VRNproc" localSheetId="1">'Rekapitulace 1NP'!#REF!</definedName>
    <definedName name="VRNproc">'Rekapitulace 1NP'!#REF!</definedName>
    <definedName name="VRNzakl" localSheetId="1">'Rekapitulace 1NP'!#REF!</definedName>
    <definedName name="VRNzakl">'Rekapitulace 1NP'!#REF!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I8" i="7"/>
  <c r="H8"/>
  <c r="G8"/>
  <c r="F8"/>
  <c r="B8"/>
  <c r="B7"/>
  <c r="A7"/>
  <c r="C1"/>
  <c r="I8" i="5"/>
  <c r="H8"/>
  <c r="G8"/>
  <c r="F8"/>
  <c r="B8"/>
  <c r="B7"/>
  <c r="A7"/>
  <c r="C1"/>
  <c r="E8" i="7" l="1"/>
  <c r="F7"/>
  <c r="H7"/>
  <c r="I7"/>
  <c r="G7"/>
  <c r="E7"/>
  <c r="E8" i="5" l="1"/>
  <c r="E7"/>
  <c r="H7"/>
  <c r="H9" s="1"/>
  <c r="G7"/>
  <c r="G9" s="1"/>
  <c r="I7"/>
  <c r="I9" s="1"/>
  <c r="F7"/>
  <c r="F9" s="1"/>
  <c r="E9" l="1"/>
  <c r="B38" i="4"/>
  <c r="A38"/>
  <c r="B37"/>
  <c r="A37"/>
  <c r="B36"/>
  <c r="A36"/>
  <c r="B35"/>
  <c r="A35"/>
  <c r="B34"/>
  <c r="A34"/>
  <c r="B33"/>
  <c r="A33"/>
  <c r="B32"/>
  <c r="A32"/>
  <c r="B31"/>
  <c r="A31"/>
  <c r="B30"/>
  <c r="A30"/>
  <c r="B29"/>
  <c r="A29"/>
  <c r="B28"/>
  <c r="A28"/>
  <c r="B27"/>
  <c r="A27"/>
  <c r="I26"/>
  <c r="I28" i="7" s="1"/>
  <c r="H26" i="4"/>
  <c r="H28" i="7" s="1"/>
  <c r="G26" i="4"/>
  <c r="G28" i="7" s="1"/>
  <c r="E26" i="4"/>
  <c r="E28" i="7" s="1"/>
  <c r="B25" i="4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C2"/>
  <c r="C1"/>
  <c r="G20" i="5" l="1"/>
  <c r="G18"/>
  <c r="G16"/>
  <c r="G14"/>
  <c r="G19"/>
  <c r="G15"/>
  <c r="G21"/>
  <c r="G17"/>
  <c r="H11" i="4"/>
  <c r="I38" l="1"/>
  <c r="H38"/>
  <c r="E37"/>
  <c r="E40" i="7" s="1"/>
  <c r="G37" i="4"/>
  <c r="G40" i="7" s="1"/>
  <c r="H37" i="4"/>
  <c r="H40" i="7" s="1"/>
  <c r="F37" i="4"/>
  <c r="F40" i="7" s="1"/>
  <c r="I37" i="4"/>
  <c r="I40" i="7" s="1"/>
  <c r="H36" i="4"/>
  <c r="H39" i="7" s="1"/>
  <c r="F36" i="4"/>
  <c r="F39" i="7" s="1"/>
  <c r="I36" i="4"/>
  <c r="I39" i="7" s="1"/>
  <c r="E36" i="4"/>
  <c r="E39" i="7" s="1"/>
  <c r="G36" i="4"/>
  <c r="G39" i="7" s="1"/>
  <c r="G35" i="4"/>
  <c r="G38" i="7" s="1"/>
  <c r="H35" i="4"/>
  <c r="H38" i="7" s="1"/>
  <c r="E35" i="4"/>
  <c r="E38" i="7" s="1"/>
  <c r="F35" i="4"/>
  <c r="F38" i="7" s="1"/>
  <c r="I35" i="4"/>
  <c r="I38" i="7" s="1"/>
  <c r="G34" i="4"/>
  <c r="G37" i="7" s="1"/>
  <c r="I34" i="4"/>
  <c r="I37" i="7" s="1"/>
  <c r="F33" i="4"/>
  <c r="G33"/>
  <c r="I33"/>
  <c r="I32"/>
  <c r="I35" i="7" s="1"/>
  <c r="E32" i="4"/>
  <c r="E35" i="7" s="1"/>
  <c r="H32" i="4"/>
  <c r="H35" i="7" s="1"/>
  <c r="G30" i="4"/>
  <c r="I30"/>
  <c r="F29"/>
  <c r="G29"/>
  <c r="I29"/>
  <c r="E29"/>
  <c r="H29"/>
  <c r="I28"/>
  <c r="G25"/>
  <c r="I24"/>
  <c r="I26" i="7" s="1"/>
  <c r="G23" i="4"/>
  <c r="G25" i="7" s="1"/>
  <c r="E23" i="4"/>
  <c r="E25" i="7" s="1"/>
  <c r="H23" i="4"/>
  <c r="H25" i="7" s="1"/>
  <c r="F23" i="4"/>
  <c r="F25" i="7" s="1"/>
  <c r="I23" i="4"/>
  <c r="I25" i="7" s="1"/>
  <c r="F22" i="4"/>
  <c r="F24" i="7" s="1"/>
  <c r="G22" i="4"/>
  <c r="G24" i="7" s="1"/>
  <c r="I20" i="4"/>
  <c r="E20"/>
  <c r="H20"/>
  <c r="I19"/>
  <c r="F18"/>
  <c r="F20" i="7" s="1"/>
  <c r="H18" i="4"/>
  <c r="H20" i="7" s="1"/>
  <c r="E18" i="4"/>
  <c r="E20" i="7" s="1"/>
  <c r="G18" i="4"/>
  <c r="G20" i="7" s="1"/>
  <c r="I18" i="4"/>
  <c r="I20" i="7" s="1"/>
  <c r="G15" i="4"/>
  <c r="I15"/>
  <c r="I14"/>
  <c r="F11"/>
  <c r="G11"/>
  <c r="I11"/>
  <c r="E7"/>
  <c r="E9" i="7" s="1"/>
  <c r="I7" i="4"/>
  <c r="I9" i="7" s="1"/>
  <c r="G7" i="4"/>
  <c r="G9" i="7" s="1"/>
  <c r="F7" i="4"/>
  <c r="F9" i="7" s="1"/>
  <c r="H7" i="4"/>
  <c r="H9" i="7" s="1"/>
  <c r="F38" i="4" l="1"/>
  <c r="E38"/>
  <c r="G38"/>
  <c r="F34"/>
  <c r="F37" i="7" s="1"/>
  <c r="H34" i="4"/>
  <c r="H37" i="7" s="1"/>
  <c r="E34" i="4"/>
  <c r="E37" i="7" s="1"/>
  <c r="H33" i="4"/>
  <c r="E33"/>
  <c r="G32"/>
  <c r="G35" i="7" s="1"/>
  <c r="F32" i="4"/>
  <c r="F35" i="7" s="1"/>
  <c r="F31" i="4"/>
  <c r="E31"/>
  <c r="G31"/>
  <c r="H31"/>
  <c r="I31"/>
  <c r="H30"/>
  <c r="E30"/>
  <c r="F30"/>
  <c r="E28"/>
  <c r="G28"/>
  <c r="F28"/>
  <c r="H28"/>
  <c r="E27"/>
  <c r="H27"/>
  <c r="F27"/>
  <c r="I27"/>
  <c r="G27"/>
  <c r="F26"/>
  <c r="F28" i="7" s="1"/>
  <c r="H25" i="4"/>
  <c r="I25"/>
  <c r="E25"/>
  <c r="F25"/>
  <c r="H24"/>
  <c r="H26" i="7" s="1"/>
  <c r="F24" i="4"/>
  <c r="F26" i="7" s="1"/>
  <c r="G24" i="4"/>
  <c r="G26" i="7" s="1"/>
  <c r="E24" i="4"/>
  <c r="E26" i="7" s="1"/>
  <c r="E22" i="4"/>
  <c r="E24" i="7" s="1"/>
  <c r="H22" i="4"/>
  <c r="H24" i="7" s="1"/>
  <c r="I22" i="4"/>
  <c r="I24" i="7" s="1"/>
  <c r="H21" i="4"/>
  <c r="H23" i="7" s="1"/>
  <c r="F21" i="4"/>
  <c r="F23" i="7" s="1"/>
  <c r="E21" i="4"/>
  <c r="E23" i="7" s="1"/>
  <c r="G21" i="4"/>
  <c r="G23" i="7" s="1"/>
  <c r="I21" i="4"/>
  <c r="I23" i="7" s="1"/>
  <c r="F20" i="4"/>
  <c r="G20"/>
  <c r="E19"/>
  <c r="H19"/>
  <c r="G19"/>
  <c r="F19"/>
  <c r="F17"/>
  <c r="H17"/>
  <c r="I17"/>
  <c r="G17"/>
  <c r="E17"/>
  <c r="F16"/>
  <c r="H16"/>
  <c r="G16"/>
  <c r="E16"/>
  <c r="I16"/>
  <c r="H15"/>
  <c r="F15"/>
  <c r="E15"/>
  <c r="E14"/>
  <c r="G14"/>
  <c r="F14"/>
  <c r="H14"/>
  <c r="I13"/>
  <c r="G13"/>
  <c r="E13"/>
  <c r="F13"/>
  <c r="H13"/>
  <c r="F12"/>
  <c r="F14" i="7" s="1"/>
  <c r="I12" i="4"/>
  <c r="I14" i="7" s="1"/>
  <c r="E12" i="4"/>
  <c r="E14" i="7" s="1"/>
  <c r="H12" i="4"/>
  <c r="H14" i="7" s="1"/>
  <c r="G12" i="4"/>
  <c r="G14" i="7" s="1"/>
  <c r="E11" i="4"/>
  <c r="I10"/>
  <c r="F10"/>
  <c r="H10"/>
  <c r="G10"/>
  <c r="E10"/>
  <c r="F9"/>
  <c r="I9"/>
  <c r="H9"/>
  <c r="G9"/>
  <c r="E9"/>
  <c r="F8"/>
  <c r="H8"/>
  <c r="G8"/>
  <c r="E8"/>
  <c r="E39" s="1"/>
  <c r="I8"/>
  <c r="H39" l="1"/>
  <c r="I39"/>
  <c r="G39"/>
  <c r="F39"/>
  <c r="G47" l="1"/>
  <c r="I47" s="1"/>
  <c r="G44"/>
  <c r="I44" s="1"/>
  <c r="G48"/>
  <c r="I48" s="1"/>
  <c r="G45"/>
  <c r="I45" s="1"/>
  <c r="G49"/>
  <c r="I49" s="1"/>
  <c r="G46"/>
  <c r="I46" s="1"/>
  <c r="G50"/>
  <c r="I50" s="1"/>
  <c r="I26" i="2"/>
  <c r="I41" i="7" s="1"/>
  <c r="H26" i="2"/>
  <c r="H41" i="7" s="1"/>
  <c r="G26" i="2"/>
  <c r="G41" i="7" s="1"/>
  <c r="F26" i="2"/>
  <c r="F41" i="7" s="1"/>
  <c r="E26" i="2"/>
  <c r="E41" i="7" s="1"/>
  <c r="B26" i="2"/>
  <c r="A26"/>
  <c r="I25"/>
  <c r="I36" i="7" s="1"/>
  <c r="H25" i="2"/>
  <c r="H36" i="7" s="1"/>
  <c r="G25" i="2"/>
  <c r="G36" i="7" s="1"/>
  <c r="F25" i="2"/>
  <c r="F36" i="7" s="1"/>
  <c r="E25" i="2"/>
  <c r="E36" i="7" s="1"/>
  <c r="B25" i="2"/>
  <c r="A25"/>
  <c r="I24"/>
  <c r="I34" i="7" s="1"/>
  <c r="H24" i="2"/>
  <c r="H34" i="7" s="1"/>
  <c r="G24" i="2"/>
  <c r="G34" i="7" s="1"/>
  <c r="F24" i="2"/>
  <c r="F34" i="7" s="1"/>
  <c r="E24" i="2"/>
  <c r="E34" i="7" s="1"/>
  <c r="B24" i="2"/>
  <c r="A24"/>
  <c r="I23"/>
  <c r="I33" i="7" s="1"/>
  <c r="H23" i="2"/>
  <c r="H33" i="7" s="1"/>
  <c r="G23" i="2"/>
  <c r="G33" i="7" s="1"/>
  <c r="F23" i="2"/>
  <c r="F33" i="7" s="1"/>
  <c r="E23" i="2"/>
  <c r="E33" i="7" s="1"/>
  <c r="B23" i="2"/>
  <c r="A23"/>
  <c r="I22"/>
  <c r="I32" i="7" s="1"/>
  <c r="H22" i="2"/>
  <c r="H32" i="7" s="1"/>
  <c r="G22" i="2"/>
  <c r="G32" i="7" s="1"/>
  <c r="F22" i="2"/>
  <c r="F32" i="7" s="1"/>
  <c r="E22" i="2"/>
  <c r="E32" i="7" s="1"/>
  <c r="B22" i="2"/>
  <c r="A22"/>
  <c r="I21"/>
  <c r="I31" i="7" s="1"/>
  <c r="H21" i="2"/>
  <c r="H31" i="7" s="1"/>
  <c r="G21" i="2"/>
  <c r="G31" i="7" s="1"/>
  <c r="F21" i="2"/>
  <c r="F31" i="7" s="1"/>
  <c r="E21" i="2"/>
  <c r="E31" i="7" s="1"/>
  <c r="B21" i="2"/>
  <c r="A21"/>
  <c r="I20"/>
  <c r="I30" i="7" s="1"/>
  <c r="H20" i="2"/>
  <c r="H30" i="7" s="1"/>
  <c r="G20" i="2"/>
  <c r="G30" i="7" s="1"/>
  <c r="F20" i="2"/>
  <c r="F30" i="7" s="1"/>
  <c r="E20" i="2"/>
  <c r="E30" i="7" s="1"/>
  <c r="B20" i="2"/>
  <c r="A20"/>
  <c r="I19"/>
  <c r="I29" i="7" s="1"/>
  <c r="H19" i="2"/>
  <c r="H29" i="7" s="1"/>
  <c r="G19" i="2"/>
  <c r="G29" i="7" s="1"/>
  <c r="F19" i="2"/>
  <c r="F29" i="7" s="1"/>
  <c r="E19" i="2"/>
  <c r="E29" i="7" s="1"/>
  <c r="B19" i="2"/>
  <c r="A19"/>
  <c r="I18"/>
  <c r="I27" i="7" s="1"/>
  <c r="H18" i="2"/>
  <c r="H27" i="7" s="1"/>
  <c r="G18" i="2"/>
  <c r="G27" i="7" s="1"/>
  <c r="F18" i="2"/>
  <c r="F27" i="7" s="1"/>
  <c r="E18" i="2"/>
  <c r="E27" i="7" s="1"/>
  <c r="B18" i="2"/>
  <c r="A18"/>
  <c r="I17"/>
  <c r="I22" i="7" s="1"/>
  <c r="H17" i="2"/>
  <c r="H22" i="7" s="1"/>
  <c r="G17" i="2"/>
  <c r="G22" i="7" s="1"/>
  <c r="F17" i="2"/>
  <c r="F22" i="7" s="1"/>
  <c r="E17" i="2"/>
  <c r="E22" i="7" s="1"/>
  <c r="B17" i="2"/>
  <c r="A17"/>
  <c r="I16"/>
  <c r="I21" i="7" s="1"/>
  <c r="H16" i="2"/>
  <c r="H21" i="7" s="1"/>
  <c r="G16" i="2"/>
  <c r="G21" i="7" s="1"/>
  <c r="F16" i="2"/>
  <c r="F21" i="7" s="1"/>
  <c r="E16" i="2"/>
  <c r="E21" i="7" s="1"/>
  <c r="B16" i="2"/>
  <c r="A16"/>
  <c r="I15"/>
  <c r="I19" i="7" s="1"/>
  <c r="H15" i="2"/>
  <c r="H19" i="7" s="1"/>
  <c r="G15" i="2"/>
  <c r="G19" i="7" s="1"/>
  <c r="F15" i="2"/>
  <c r="F19" i="7" s="1"/>
  <c r="E15" i="2"/>
  <c r="E19" i="7" s="1"/>
  <c r="B15" i="2"/>
  <c r="A15"/>
  <c r="I14"/>
  <c r="I18" i="7" s="1"/>
  <c r="H14" i="2"/>
  <c r="H18" i="7" s="1"/>
  <c r="G14" i="2"/>
  <c r="G18" i="7" s="1"/>
  <c r="F14" i="2"/>
  <c r="F18" i="7" s="1"/>
  <c r="E14" i="2"/>
  <c r="E18" i="7" s="1"/>
  <c r="B14" i="2"/>
  <c r="A14"/>
  <c r="I13"/>
  <c r="I17" i="7" s="1"/>
  <c r="H13" i="2"/>
  <c r="H17" i="7" s="1"/>
  <c r="G13" i="2"/>
  <c r="G17" i="7" s="1"/>
  <c r="F13" i="2"/>
  <c r="F17" i="7" s="1"/>
  <c r="E13" i="2"/>
  <c r="E17" i="7" s="1"/>
  <c r="B13" i="2"/>
  <c r="A13"/>
  <c r="I12"/>
  <c r="I16" i="7" s="1"/>
  <c r="H12" i="2"/>
  <c r="H16" i="7" s="1"/>
  <c r="G12" i="2"/>
  <c r="G16" i="7" s="1"/>
  <c r="F12" i="2"/>
  <c r="F16" i="7" s="1"/>
  <c r="E12" i="2"/>
  <c r="E16" i="7" s="1"/>
  <c r="B12" i="2"/>
  <c r="A12"/>
  <c r="I11"/>
  <c r="I15" i="7" s="1"/>
  <c r="H11" i="2"/>
  <c r="H15" i="7" s="1"/>
  <c r="G11" i="2"/>
  <c r="G15" i="7" s="1"/>
  <c r="F11" i="2"/>
  <c r="F15" i="7" s="1"/>
  <c r="E11" i="2"/>
  <c r="E15" i="7" s="1"/>
  <c r="B11" i="2"/>
  <c r="A11"/>
  <c r="I10"/>
  <c r="I13" i="7" s="1"/>
  <c r="H10" i="2"/>
  <c r="H13" i="7" s="1"/>
  <c r="G10" i="2"/>
  <c r="G13" i="7" s="1"/>
  <c r="F10" i="2"/>
  <c r="F13" i="7" s="1"/>
  <c r="E10" i="2"/>
  <c r="E13" i="7" s="1"/>
  <c r="B10" i="2"/>
  <c r="A10"/>
  <c r="I9"/>
  <c r="I12" i="7" s="1"/>
  <c r="H9" i="2"/>
  <c r="H12" i="7" s="1"/>
  <c r="G9" i="2"/>
  <c r="G12" i="7" s="1"/>
  <c r="F9" i="2"/>
  <c r="F12" i="7" s="1"/>
  <c r="E9" i="2"/>
  <c r="E12" i="7" s="1"/>
  <c r="B9" i="2"/>
  <c r="A9"/>
  <c r="I8"/>
  <c r="I11" i="7" s="1"/>
  <c r="H8" i="2"/>
  <c r="H11" i="7" s="1"/>
  <c r="G8" i="2"/>
  <c r="G11" i="7" s="1"/>
  <c r="F8" i="2"/>
  <c r="F11" i="7" s="1"/>
  <c r="E8" i="2"/>
  <c r="E11" i="7" s="1"/>
  <c r="B8" i="2"/>
  <c r="A8"/>
  <c r="I7"/>
  <c r="I10" i="7" s="1"/>
  <c r="I42" s="1"/>
  <c r="C21" i="1" s="1"/>
  <c r="H7" i="2"/>
  <c r="G7"/>
  <c r="G10" i="7" s="1"/>
  <c r="G42" s="1"/>
  <c r="C18" i="1" s="1"/>
  <c r="F7" i="2"/>
  <c r="E7"/>
  <c r="E10" i="7" s="1"/>
  <c r="E42" s="1"/>
  <c r="B7" i="2"/>
  <c r="A7"/>
  <c r="C2"/>
  <c r="C1"/>
  <c r="C15" i="1" l="1"/>
  <c r="H51" i="4"/>
  <c r="F27" i="2"/>
  <c r="F10" i="7"/>
  <c r="F42" s="1"/>
  <c r="C16" i="1" s="1"/>
  <c r="H27" i="2"/>
  <c r="H10" i="7"/>
  <c r="H42" s="1"/>
  <c r="C17" i="1" s="1"/>
  <c r="E27" i="2"/>
  <c r="G38" s="1"/>
  <c r="I38" s="1"/>
  <c r="G27"/>
  <c r="I27"/>
  <c r="I18" i="5"/>
  <c r="I14"/>
  <c r="I19"/>
  <c r="I15"/>
  <c r="G36" i="2"/>
  <c r="I36" s="1"/>
  <c r="G32"/>
  <c r="I32" s="1"/>
  <c r="G34" l="1"/>
  <c r="I34" s="1"/>
  <c r="G48" i="7"/>
  <c r="I48" s="1"/>
  <c r="G16" i="1" s="1"/>
  <c r="G52" i="7"/>
  <c r="I52" s="1"/>
  <c r="G20" i="1" s="1"/>
  <c r="G47" i="7"/>
  <c r="I47" s="1"/>
  <c r="G15" i="1" s="1"/>
  <c r="G51" i="7"/>
  <c r="I51" s="1"/>
  <c r="G19" i="1" s="1"/>
  <c r="G50" i="7"/>
  <c r="G54"/>
  <c r="G49"/>
  <c r="G53"/>
  <c r="I53" s="1"/>
  <c r="G21" i="1" s="1"/>
  <c r="G33" i="2"/>
  <c r="I33" s="1"/>
  <c r="G35"/>
  <c r="I35" s="1"/>
  <c r="G37"/>
  <c r="I37" s="1"/>
  <c r="I17" i="5"/>
  <c r="I21"/>
  <c r="I50" i="7"/>
  <c r="G18" i="1" s="1"/>
  <c r="I54" i="7"/>
  <c r="I16" i="5"/>
  <c r="I20"/>
  <c r="I49" i="7"/>
  <c r="G17" i="1" s="1"/>
  <c r="G39" i="2"/>
  <c r="I39" s="1"/>
  <c r="H40" s="1"/>
  <c r="D21" i="1"/>
  <c r="D20"/>
  <c r="D19"/>
  <c r="D18"/>
  <c r="D17"/>
  <c r="D16"/>
  <c r="D15"/>
  <c r="C33"/>
  <c r="F33" s="1"/>
  <c r="C31"/>
  <c r="C9"/>
  <c r="G7"/>
  <c r="C2"/>
  <c r="I55" i="7" l="1"/>
  <c r="G23" i="1" s="1"/>
  <c r="H22" i="5"/>
  <c r="C19" i="1" l="1"/>
  <c r="C22" s="1"/>
  <c r="G22" l="1"/>
  <c r="C23" l="1"/>
  <c r="F30" s="1"/>
  <c r="F31" l="1"/>
  <c r="F34" s="1"/>
</calcChain>
</file>

<file path=xl/sharedStrings.xml><?xml version="1.0" encoding="utf-8"?>
<sst xmlns="http://schemas.openxmlformats.org/spreadsheetml/2006/main" count="257" uniqueCount="154">
  <si>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</si>
  <si>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</si>
  <si>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</si>
  <si>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</si>
  <si>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</si>
  <si>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</si>
  <si>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</si>
  <si>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</si>
  <si>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</si>
  <si>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</si>
  <si>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</si>
  <si>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</si>
  <si>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</si>
  <si>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</si>
  <si>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</si>
  <si>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</si>
  <si>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</si>
  <si>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</si>
  <si>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</si>
  <si>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</si>
  <si>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</si>
  <si>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</si>
  <si>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</si>
  <si>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</si>
  <si>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</si>
  <si>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</si>
  <si>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</si>
  <si>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</si>
  <si>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</si>
  <si>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</si>
  <si>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</si>
  <si>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</si>
  <si>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</si>
  <si>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</si>
  <si>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</si>
  <si>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</si>
  <si>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</si>
  <si>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</si>
  <si>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</si>
  <si>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</si>
  <si>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</si>
  <si>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</si>
  <si>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</si>
  <si>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</si>
  <si>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</si>
  <si>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</si>
  <si>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</si>
  <si>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</si>
  <si>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</si>
  <si>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</si>
  <si>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</si>
  <si>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</si>
  <si>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</si>
  <si>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</si>
  <si>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</si>
  <si>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</si>
  <si>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</si>
  <si>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</si>
  <si>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</si>
  <si>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</si>
  <si>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</si>
  <si>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</si>
  <si>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</si>
  <si>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</si>
  <si>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</si>
  <si>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1</t>
  </si>
  <si>
    <t>1552</t>
  </si>
  <si>
    <t>Stav.pr.ubyt.bloku "A"na kolejích JAK Kohoutova</t>
  </si>
  <si>
    <t>Stavební úpravy blok A Kohoutova 7</t>
  </si>
  <si>
    <t>23.09.2015</t>
  </si>
  <si>
    <t>3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</si>
  <si>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</si>
  <si>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</si>
  <si>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</si>
  <si>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</si>
  <si>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</si>
  <si>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</si>
  <si>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</si>
  <si>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</si>
  <si>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MENHIR projekt.s.r.o.</t>
  </si>
  <si>
    <t>Celkový rozpočet - rekapitulace</t>
  </si>
  <si>
    <t>30.09.2015</t>
  </si>
  <si>
    <t>Stavební úpravy 2.-6. Np a střecha ubyt. blok A</t>
  </si>
  <si>
    <t>735</t>
  </si>
  <si>
    <t>Otopná tělesa</t>
  </si>
  <si>
    <t>08.09.2015</t>
  </si>
  <si>
    <t>Ostatní a vedlejší náklady</t>
  </si>
  <si>
    <t>05</t>
  </si>
  <si>
    <t>Cenová soustava - RTS I /2015 pro celý projekt.</t>
  </si>
  <si>
    <t>Svislé a kompletní konstrukce</t>
  </si>
  <si>
    <t>01</t>
  </si>
  <si>
    <t>PUBLICITA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</si>
  <si>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</si>
  <si>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</si>
  <si>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</si>
  <si>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</si>
  <si>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</si>
  <si>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</si>
  <si>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</si>
  <si>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</si>
  <si>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924</t>
  </si>
  <si>
    <t>Ostatní práce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</si>
  <si>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</si>
  <si>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</si>
  <si>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</si>
  <si>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</si>
  <si>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</si>
  <si>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</si>
  <si>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</si>
  <si>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</si>
  <si>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</si>
  <si>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</si>
  <si>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994</t>
  </si>
  <si>
    <t>Požární ochrana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</si>
  <si>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</si>
  <si>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</si>
  <si>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</si>
  <si>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</si>
  <si>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</si>
  <si>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</si>
  <si>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</si>
  <si>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</si>
  <si>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721</t>
  </si>
  <si>
    <t>Vnitřní kanalizace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</si>
  <si>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</si>
  <si>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</si>
  <si>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</si>
  <si>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</si>
  <si>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</si>
  <si>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</si>
  <si>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</si>
  <si>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</si>
  <si>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</si>
  <si>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</si>
  <si>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</si>
  <si>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</si>
  <si>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</si>
  <si>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</si>
  <si>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</si>
  <si>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</si>
  <si>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</si>
  <si>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</si>
  <si>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</si>
  <si>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</si>
  <si>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787</t>
  </si>
  <si>
    <t>Zasklívání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</si>
  <si>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</si>
  <si>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</si>
  <si>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</si>
  <si>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</si>
  <si>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</si>
  <si>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</si>
  <si>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Rekapitulace celkem</t>
  </si>
  <si>
    <t>Půdorys 1NP-stavební úpravy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</si>
</sst>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9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7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2" fillId="0" borderId="35" xfId="0" applyNumberFormat="1" applyFont="1" applyBorder="1" applyAlignment="1">
      <alignment horizontal="right"/>
    </xf>
    <xf numFmtId="3" fontId="3" fillId="2" borderId="30" xfId="0" applyNumberFormat="1" applyFont="1" applyFill="1" applyBorder="1"/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.1.1.%20-%20D.1.3%20-%20VV/Kohoutova%207%20ON+VN%20V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.1.1.%20-%20D.1.3%20-%20VV/Kohoutova%207%201.%20Np%20V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.1.1.%20-%20D.1.3%20-%20VV/Kohoutova%207%20stav.%20&#250;pr.%202-6.%20Np%20V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7">
          <cell r="B7" t="str">
            <v>03</v>
          </cell>
          <cell r="C7" t="str">
            <v>Vedlejší náklady</v>
          </cell>
        </row>
        <row r="19"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</row>
        <row r="20">
          <cell r="C20" t="str">
            <v>Ostatní náklady</v>
          </cell>
        </row>
        <row r="28">
          <cell r="G2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7">
          <cell r="B7" t="str">
            <v>3</v>
          </cell>
          <cell r="C7" t="str">
            <v>Svislé a kompletní konstrukce</v>
          </cell>
        </row>
        <row r="53"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</row>
        <row r="54">
          <cell r="B54" t="str">
            <v>4</v>
          </cell>
          <cell r="C54" t="str">
            <v>Vodorovné konstrukce</v>
          </cell>
        </row>
        <row r="68"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</row>
        <row r="69">
          <cell r="B69" t="str">
            <v>61</v>
          </cell>
          <cell r="C69" t="str">
            <v>Upravy povrchů vnitřní</v>
          </cell>
        </row>
        <row r="100"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</row>
        <row r="101">
          <cell r="B101" t="str">
            <v>63</v>
          </cell>
          <cell r="C101" t="str">
            <v>Podlahy a podlahové konstrukce</v>
          </cell>
        </row>
        <row r="238"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</row>
        <row r="239">
          <cell r="B239" t="str">
            <v>924</v>
          </cell>
          <cell r="C239" t="str">
            <v>Ostatní práce</v>
          </cell>
        </row>
        <row r="249"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</row>
        <row r="250">
          <cell r="B250" t="str">
            <v>94</v>
          </cell>
          <cell r="C250" t="str">
            <v>Lešení a stavební výtahy</v>
          </cell>
        </row>
        <row r="256"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</row>
        <row r="257">
          <cell r="B257" t="str">
            <v>95</v>
          </cell>
          <cell r="C257" t="str">
            <v>Dokončovací konstrukce na pozemních stavbách</v>
          </cell>
        </row>
        <row r="286"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</row>
        <row r="287">
          <cell r="B287" t="str">
            <v>96</v>
          </cell>
          <cell r="C287" t="str">
            <v>Bourání konstrukcí</v>
          </cell>
        </row>
        <row r="435">
          <cell r="BC435">
            <v>0</v>
          </cell>
          <cell r="BD435">
            <v>0</v>
          </cell>
          <cell r="BE435">
            <v>0</v>
          </cell>
          <cell r="BF435">
            <v>0</v>
          </cell>
          <cell r="BG435">
            <v>0</v>
          </cell>
        </row>
        <row r="436">
          <cell r="B436" t="str">
            <v>97</v>
          </cell>
          <cell r="C436" t="str">
            <v>Prorážení otvorů</v>
          </cell>
        </row>
        <row r="492">
          <cell r="BC492">
            <v>0</v>
          </cell>
          <cell r="BD492">
            <v>0</v>
          </cell>
          <cell r="BE492">
            <v>0</v>
          </cell>
          <cell r="BF492">
            <v>0</v>
          </cell>
          <cell r="BG492">
            <v>0</v>
          </cell>
        </row>
        <row r="493">
          <cell r="B493" t="str">
            <v>994</v>
          </cell>
          <cell r="C493" t="str">
            <v>Požární ochrana</v>
          </cell>
        </row>
        <row r="496">
          <cell r="BC496">
            <v>0</v>
          </cell>
          <cell r="BD496">
            <v>0</v>
          </cell>
          <cell r="BE496">
            <v>0</v>
          </cell>
          <cell r="BF496">
            <v>0</v>
          </cell>
          <cell r="BG496">
            <v>0</v>
          </cell>
        </row>
        <row r="497">
          <cell r="B497" t="str">
            <v>711</v>
          </cell>
          <cell r="C497" t="str">
            <v>Izolace proti vodě</v>
          </cell>
        </row>
        <row r="623">
          <cell r="BC623">
            <v>0</v>
          </cell>
          <cell r="BD623">
            <v>0</v>
          </cell>
          <cell r="BE623">
            <v>0</v>
          </cell>
          <cell r="BF623">
            <v>0</v>
          </cell>
          <cell r="BG623">
            <v>0</v>
          </cell>
        </row>
        <row r="624">
          <cell r="B624" t="str">
            <v>725</v>
          </cell>
          <cell r="C624" t="str">
            <v>Zařizovací předměty</v>
          </cell>
        </row>
        <row r="628">
          <cell r="BC628">
            <v>0</v>
          </cell>
          <cell r="BD628">
            <v>0</v>
          </cell>
          <cell r="BE628">
            <v>0</v>
          </cell>
          <cell r="BF628">
            <v>0</v>
          </cell>
          <cell r="BG628">
            <v>0</v>
          </cell>
        </row>
        <row r="629">
          <cell r="B629" t="str">
            <v>766</v>
          </cell>
          <cell r="C629" t="str">
            <v>Konstrukce truhlářské</v>
          </cell>
        </row>
        <row r="662">
          <cell r="BC662">
            <v>0</v>
          </cell>
          <cell r="BD662">
            <v>0</v>
          </cell>
          <cell r="BE662">
            <v>0</v>
          </cell>
          <cell r="BF662">
            <v>0</v>
          </cell>
          <cell r="BG662">
            <v>0</v>
          </cell>
        </row>
        <row r="663">
          <cell r="B663" t="str">
            <v>767</v>
          </cell>
          <cell r="C663" t="str">
            <v>Konstrukce zámečnické</v>
          </cell>
        </row>
        <row r="676">
          <cell r="BC676">
            <v>0</v>
          </cell>
          <cell r="BD676">
            <v>0</v>
          </cell>
          <cell r="BE676">
            <v>0</v>
          </cell>
          <cell r="BF676">
            <v>0</v>
          </cell>
          <cell r="BG676">
            <v>0</v>
          </cell>
        </row>
        <row r="677">
          <cell r="B677" t="str">
            <v>771</v>
          </cell>
          <cell r="C677" t="str">
            <v>Podlahy z dlaždic a obklady</v>
          </cell>
        </row>
        <row r="780">
          <cell r="BC780">
            <v>0</v>
          </cell>
          <cell r="BD780">
            <v>0</v>
          </cell>
          <cell r="BE780">
            <v>0</v>
          </cell>
          <cell r="BF780">
            <v>0</v>
          </cell>
          <cell r="BG780">
            <v>0</v>
          </cell>
        </row>
        <row r="781">
          <cell r="B781" t="str">
            <v>775</v>
          </cell>
          <cell r="C781" t="str">
            <v>Podlahy vlysové a parketové</v>
          </cell>
        </row>
        <row r="823">
          <cell r="BC823">
            <v>0</v>
          </cell>
          <cell r="BD823">
            <v>0</v>
          </cell>
          <cell r="BE823">
            <v>0</v>
          </cell>
          <cell r="BF823">
            <v>0</v>
          </cell>
          <cell r="BG823">
            <v>0</v>
          </cell>
        </row>
        <row r="824">
          <cell r="B824" t="str">
            <v>776</v>
          </cell>
          <cell r="C824" t="str">
            <v>Podlahy povlakové</v>
          </cell>
        </row>
        <row r="882">
          <cell r="BC882">
            <v>0</v>
          </cell>
          <cell r="BD882">
            <v>0</v>
          </cell>
          <cell r="BE882">
            <v>0</v>
          </cell>
          <cell r="BF882">
            <v>0</v>
          </cell>
          <cell r="BG882">
            <v>0</v>
          </cell>
        </row>
        <row r="883">
          <cell r="B883" t="str">
            <v>781</v>
          </cell>
          <cell r="C883" t="str">
            <v>Obklady keramické</v>
          </cell>
        </row>
        <row r="908">
          <cell r="BC908">
            <v>0</v>
          </cell>
          <cell r="BD908">
            <v>0</v>
          </cell>
          <cell r="BE908">
            <v>0</v>
          </cell>
          <cell r="BF908">
            <v>0</v>
          </cell>
          <cell r="BG908">
            <v>0</v>
          </cell>
        </row>
        <row r="909">
          <cell r="B909" t="str">
            <v>784</v>
          </cell>
          <cell r="C909" t="str">
            <v>Malby</v>
          </cell>
        </row>
        <row r="1049">
          <cell r="BC1049">
            <v>0</v>
          </cell>
          <cell r="BD1049">
            <v>0</v>
          </cell>
          <cell r="BE1049">
            <v>0</v>
          </cell>
          <cell r="BF1049">
            <v>0</v>
          </cell>
          <cell r="BG1049">
            <v>0</v>
          </cell>
        </row>
        <row r="1050">
          <cell r="B1050" t="str">
            <v>D96</v>
          </cell>
          <cell r="C1050" t="str">
            <v>Přesuny suti a vybouraných hmot</v>
          </cell>
        </row>
        <row r="1065">
          <cell r="BC1065">
            <v>0</v>
          </cell>
          <cell r="BD1065">
            <v>0</v>
          </cell>
          <cell r="BE1065">
            <v>0</v>
          </cell>
          <cell r="BF1065">
            <v>0</v>
          </cell>
          <cell r="BG106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List1"/>
    </sheetNames>
    <sheetDataSet>
      <sheetData sheetId="0"/>
      <sheetData sheetId="1"/>
      <sheetData sheetId="2">
        <row r="7">
          <cell r="B7" t="str">
            <v>01</v>
          </cell>
          <cell r="C7" t="str">
            <v>PUBLICITA</v>
          </cell>
        </row>
        <row r="9"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</row>
        <row r="10">
          <cell r="B10" t="str">
            <v>3</v>
          </cell>
          <cell r="C10" t="str">
            <v>Svislé a kompletní konstrukce</v>
          </cell>
        </row>
        <row r="148"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</row>
        <row r="149">
          <cell r="B149" t="str">
            <v>4</v>
          </cell>
          <cell r="C149" t="str">
            <v>Vodorovné konstrukce</v>
          </cell>
        </row>
        <row r="185"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</row>
        <row r="186">
          <cell r="B186" t="str">
            <v>61</v>
          </cell>
          <cell r="C186" t="str">
            <v>Upravy povrchů vnitřní</v>
          </cell>
        </row>
        <row r="561">
          <cell r="BC561">
            <v>0</v>
          </cell>
          <cell r="BD561">
            <v>0</v>
          </cell>
          <cell r="BE561">
            <v>0</v>
          </cell>
          <cell r="BF561">
            <v>0</v>
          </cell>
          <cell r="BG561">
            <v>0</v>
          </cell>
        </row>
        <row r="562">
          <cell r="B562" t="str">
            <v>63</v>
          </cell>
          <cell r="C562" t="str">
            <v>Podlahy a podlahové konstrukce</v>
          </cell>
        </row>
        <row r="566">
          <cell r="BC566">
            <v>0</v>
          </cell>
          <cell r="BD566">
            <v>0</v>
          </cell>
          <cell r="BE566">
            <v>0</v>
          </cell>
          <cell r="BF566">
            <v>0</v>
          </cell>
          <cell r="BG566">
            <v>0</v>
          </cell>
        </row>
        <row r="567">
          <cell r="B567" t="str">
            <v>64</v>
          </cell>
          <cell r="C567" t="str">
            <v>Výplně otvorů</v>
          </cell>
        </row>
        <row r="582">
          <cell r="BC582">
            <v>0</v>
          </cell>
          <cell r="BD582">
            <v>0</v>
          </cell>
          <cell r="BE582">
            <v>0</v>
          </cell>
          <cell r="BF582">
            <v>0</v>
          </cell>
          <cell r="BG582">
            <v>0</v>
          </cell>
        </row>
        <row r="583">
          <cell r="B583" t="str">
            <v>924</v>
          </cell>
          <cell r="C583" t="str">
            <v>Ostatní práce</v>
          </cell>
        </row>
        <row r="592">
          <cell r="BC592">
            <v>0</v>
          </cell>
          <cell r="BD592">
            <v>0</v>
          </cell>
          <cell r="BE592">
            <v>0</v>
          </cell>
          <cell r="BF592">
            <v>0</v>
          </cell>
          <cell r="BG592">
            <v>0</v>
          </cell>
        </row>
        <row r="593">
          <cell r="B593" t="str">
            <v>94</v>
          </cell>
          <cell r="C593" t="str">
            <v>Lešení a stavební výtahy</v>
          </cell>
        </row>
        <row r="618">
          <cell r="BC618">
            <v>0</v>
          </cell>
          <cell r="BD618">
            <v>0</v>
          </cell>
          <cell r="BE618">
            <v>0</v>
          </cell>
          <cell r="BF618">
            <v>0</v>
          </cell>
          <cell r="BG618">
            <v>0</v>
          </cell>
        </row>
        <row r="619">
          <cell r="B619" t="str">
            <v>95</v>
          </cell>
          <cell r="C619" t="str">
            <v>Dokončovací konstrukce na pozemních stavbách</v>
          </cell>
        </row>
        <row r="638">
          <cell r="BC638">
            <v>0</v>
          </cell>
          <cell r="BD638">
            <v>0</v>
          </cell>
          <cell r="BE638">
            <v>0</v>
          </cell>
          <cell r="BF638">
            <v>0</v>
          </cell>
          <cell r="BG638">
            <v>0</v>
          </cell>
        </row>
        <row r="639">
          <cell r="B639" t="str">
            <v>96</v>
          </cell>
          <cell r="C639" t="str">
            <v>Bourání konstrukcí</v>
          </cell>
        </row>
        <row r="773">
          <cell r="BC773">
            <v>0</v>
          </cell>
          <cell r="BD773">
            <v>0</v>
          </cell>
          <cell r="BE773">
            <v>0</v>
          </cell>
          <cell r="BF773">
            <v>0</v>
          </cell>
          <cell r="BG773">
            <v>0</v>
          </cell>
        </row>
        <row r="774">
          <cell r="B774" t="str">
            <v>97</v>
          </cell>
          <cell r="C774" t="str">
            <v>Prorážení otvorů</v>
          </cell>
        </row>
        <row r="932">
          <cell r="BC932">
            <v>0</v>
          </cell>
          <cell r="BD932">
            <v>0</v>
          </cell>
          <cell r="BE932">
            <v>0</v>
          </cell>
          <cell r="BF932">
            <v>0</v>
          </cell>
          <cell r="BG932">
            <v>0</v>
          </cell>
        </row>
        <row r="933">
          <cell r="B933" t="str">
            <v>99</v>
          </cell>
          <cell r="C933" t="str">
            <v>Staveništní přesun hmot</v>
          </cell>
        </row>
        <row r="935">
          <cell r="BC935">
            <v>0</v>
          </cell>
          <cell r="BD935">
            <v>0</v>
          </cell>
          <cell r="BE935">
            <v>0</v>
          </cell>
          <cell r="BF935">
            <v>0</v>
          </cell>
          <cell r="BG935">
            <v>0</v>
          </cell>
        </row>
        <row r="936">
          <cell r="B936" t="str">
            <v>994</v>
          </cell>
          <cell r="C936" t="str">
            <v>Požární ochrana</v>
          </cell>
        </row>
        <row r="944">
          <cell r="BC944">
            <v>0</v>
          </cell>
          <cell r="BD944">
            <v>0</v>
          </cell>
          <cell r="BE944">
            <v>0</v>
          </cell>
          <cell r="BF944">
            <v>0</v>
          </cell>
          <cell r="BG944">
            <v>0</v>
          </cell>
        </row>
        <row r="945">
          <cell r="B945" t="str">
            <v>711</v>
          </cell>
          <cell r="C945" t="str">
            <v>Izolace proti vodě</v>
          </cell>
        </row>
        <row r="1080">
          <cell r="BC1080">
            <v>0</v>
          </cell>
          <cell r="BD1080">
            <v>0</v>
          </cell>
          <cell r="BE1080">
            <v>0</v>
          </cell>
          <cell r="BF1080">
            <v>0</v>
          </cell>
          <cell r="BG1080">
            <v>0</v>
          </cell>
        </row>
        <row r="1081">
          <cell r="B1081" t="str">
            <v>712</v>
          </cell>
          <cell r="C1081" t="str">
            <v>Živičné krytiny</v>
          </cell>
        </row>
        <row r="1118">
          <cell r="BC1118">
            <v>0</v>
          </cell>
          <cell r="BD1118">
            <v>0</v>
          </cell>
          <cell r="BE1118">
            <v>0</v>
          </cell>
          <cell r="BF1118">
            <v>0</v>
          </cell>
          <cell r="BG1118">
            <v>0</v>
          </cell>
        </row>
        <row r="1119">
          <cell r="B1119" t="str">
            <v>713</v>
          </cell>
          <cell r="C1119" t="str">
            <v>Izolace tepelné</v>
          </cell>
        </row>
        <row r="1142">
          <cell r="BC1142">
            <v>0</v>
          </cell>
          <cell r="BD1142">
            <v>0</v>
          </cell>
          <cell r="BE1142">
            <v>0</v>
          </cell>
          <cell r="BF1142">
            <v>0</v>
          </cell>
          <cell r="BG1142">
            <v>0</v>
          </cell>
        </row>
        <row r="1143">
          <cell r="B1143" t="str">
            <v>720</v>
          </cell>
          <cell r="C1143" t="str">
            <v>Zdravotechnická instalace</v>
          </cell>
        </row>
        <row r="1145">
          <cell r="BC1145">
            <v>0</v>
          </cell>
          <cell r="BD1145">
            <v>0</v>
          </cell>
          <cell r="BE1145">
            <v>0</v>
          </cell>
          <cell r="BF1145">
            <v>0</v>
          </cell>
          <cell r="BG1145">
            <v>0</v>
          </cell>
        </row>
        <row r="1146">
          <cell r="B1146" t="str">
            <v>721</v>
          </cell>
          <cell r="C1146" t="str">
            <v>Vnitřní kanalizace</v>
          </cell>
        </row>
        <row r="1151">
          <cell r="BC1151">
            <v>0</v>
          </cell>
          <cell r="BD1151">
            <v>0</v>
          </cell>
          <cell r="BE1151">
            <v>0</v>
          </cell>
          <cell r="BF1151">
            <v>0</v>
          </cell>
          <cell r="BG1151">
            <v>0</v>
          </cell>
        </row>
        <row r="1152">
          <cell r="B1152" t="str">
            <v>725</v>
          </cell>
          <cell r="C1152" t="str">
            <v>Zařizovací předměty</v>
          </cell>
        </row>
        <row r="1176">
          <cell r="BC1176">
            <v>0</v>
          </cell>
          <cell r="BD1176">
            <v>0</v>
          </cell>
          <cell r="BE1176">
            <v>0</v>
          </cell>
          <cell r="BF1176">
            <v>0</v>
          </cell>
          <cell r="BG1176">
            <v>0</v>
          </cell>
        </row>
        <row r="1185">
          <cell r="G1185">
            <v>0</v>
          </cell>
        </row>
        <row r="1186">
          <cell r="B1186" t="str">
            <v>766</v>
          </cell>
          <cell r="C1186" t="str">
            <v>Konstrukce truhlářské</v>
          </cell>
        </row>
        <row r="1247">
          <cell r="BC1247">
            <v>0</v>
          </cell>
          <cell r="BD1247">
            <v>0</v>
          </cell>
          <cell r="BE1247">
            <v>0</v>
          </cell>
          <cell r="BF1247">
            <v>0</v>
          </cell>
          <cell r="BG1247">
            <v>0</v>
          </cell>
        </row>
        <row r="1248">
          <cell r="B1248" t="str">
            <v>771</v>
          </cell>
          <cell r="C1248" t="str">
            <v>Podlahy z dlaždic a obklady</v>
          </cell>
        </row>
        <row r="1312">
          <cell r="BC1312">
            <v>0</v>
          </cell>
          <cell r="BD1312">
            <v>0</v>
          </cell>
          <cell r="BE1312">
            <v>0</v>
          </cell>
          <cell r="BF1312">
            <v>0</v>
          </cell>
          <cell r="BG1312">
            <v>0</v>
          </cell>
        </row>
        <row r="1313">
          <cell r="B1313" t="str">
            <v>775</v>
          </cell>
          <cell r="C1313" t="str">
            <v>Podlahy vlysové a parketové</v>
          </cell>
        </row>
        <row r="1328">
          <cell r="BC1328">
            <v>0</v>
          </cell>
          <cell r="BD1328">
            <v>0</v>
          </cell>
          <cell r="BE1328">
            <v>0</v>
          </cell>
          <cell r="BF1328">
            <v>0</v>
          </cell>
          <cell r="BG1328">
            <v>0</v>
          </cell>
        </row>
        <row r="1329">
          <cell r="B1329" t="str">
            <v>776</v>
          </cell>
          <cell r="C1329" t="str">
            <v>Podlahy povlakové</v>
          </cell>
        </row>
        <row r="1414">
          <cell r="BC1414">
            <v>0</v>
          </cell>
          <cell r="BD1414">
            <v>0</v>
          </cell>
          <cell r="BE1414">
            <v>0</v>
          </cell>
          <cell r="BF1414">
            <v>0</v>
          </cell>
          <cell r="BG1414">
            <v>0</v>
          </cell>
        </row>
        <row r="1415">
          <cell r="B1415" t="str">
            <v>781</v>
          </cell>
          <cell r="C1415" t="str">
            <v>Obklady keramické</v>
          </cell>
        </row>
        <row r="1660">
          <cell r="BC1660">
            <v>0</v>
          </cell>
          <cell r="BD1660">
            <v>0</v>
          </cell>
          <cell r="BE1660">
            <v>0</v>
          </cell>
          <cell r="BF1660">
            <v>0</v>
          </cell>
          <cell r="BG1660">
            <v>0</v>
          </cell>
        </row>
        <row r="1661">
          <cell r="B1661" t="str">
            <v>783</v>
          </cell>
          <cell r="C1661" t="str">
            <v>Nátěry</v>
          </cell>
        </row>
        <row r="1673">
          <cell r="G1673">
            <v>0</v>
          </cell>
          <cell r="BC1673">
            <v>0</v>
          </cell>
          <cell r="BE1673">
            <v>0</v>
          </cell>
          <cell r="BF1673">
            <v>0</v>
          </cell>
          <cell r="BG1673">
            <v>0</v>
          </cell>
        </row>
        <row r="1674">
          <cell r="B1674" t="str">
            <v>784</v>
          </cell>
          <cell r="C1674" t="str">
            <v>Malby</v>
          </cell>
        </row>
        <row r="2009">
          <cell r="BC2009">
            <v>0</v>
          </cell>
          <cell r="BD2009">
            <v>0</v>
          </cell>
          <cell r="BE2009">
            <v>0</v>
          </cell>
          <cell r="BF2009">
            <v>0</v>
          </cell>
          <cell r="BG2009">
            <v>0</v>
          </cell>
        </row>
        <row r="2010">
          <cell r="B2010" t="str">
            <v>786</v>
          </cell>
          <cell r="C2010" t="str">
            <v>Čalounické úpravy</v>
          </cell>
        </row>
        <row r="2015">
          <cell r="BC2015">
            <v>0</v>
          </cell>
          <cell r="BD2015">
            <v>0</v>
          </cell>
          <cell r="BE2015">
            <v>0</v>
          </cell>
          <cell r="BF2015">
            <v>0</v>
          </cell>
          <cell r="BG2015">
            <v>0</v>
          </cell>
        </row>
        <row r="2016">
          <cell r="B2016" t="str">
            <v>787</v>
          </cell>
          <cell r="C2016" t="str">
            <v>Zasklívání</v>
          </cell>
        </row>
        <row r="2018">
          <cell r="BC2018">
            <v>0</v>
          </cell>
          <cell r="BD2018">
            <v>0</v>
          </cell>
          <cell r="BE2018">
            <v>0</v>
          </cell>
          <cell r="BF2018">
            <v>0</v>
          </cell>
          <cell r="BG2018">
            <v>0</v>
          </cell>
        </row>
        <row r="2019">
          <cell r="B2019" t="str">
            <v>M21</v>
          </cell>
          <cell r="C2019" t="str">
            <v>Elektromontáže</v>
          </cell>
        </row>
        <row r="2021">
          <cell r="BC2021">
            <v>0</v>
          </cell>
          <cell r="BD2021">
            <v>0</v>
          </cell>
          <cell r="BE2021">
            <v>0</v>
          </cell>
          <cell r="BF2021">
            <v>0</v>
          </cell>
          <cell r="BG2021">
            <v>0</v>
          </cell>
        </row>
        <row r="2022">
          <cell r="B2022" t="str">
            <v>M24</v>
          </cell>
          <cell r="C2022" t="str">
            <v>Montáže vzduchotechnických zařízení</v>
          </cell>
        </row>
        <row r="2024">
          <cell r="BC2024">
            <v>0</v>
          </cell>
          <cell r="BD2024">
            <v>0</v>
          </cell>
          <cell r="BE2024">
            <v>0</v>
          </cell>
          <cell r="BF2024">
            <v>0</v>
          </cell>
          <cell r="BG2024">
            <v>0</v>
          </cell>
        </row>
        <row r="2025">
          <cell r="B2025" t="str">
            <v>D96</v>
          </cell>
          <cell r="C2025" t="str">
            <v>Přesuny suti a vybouraných hmot</v>
          </cell>
        </row>
        <row r="2052">
          <cell r="BC2052">
            <v>0</v>
          </cell>
          <cell r="BD2052">
            <v>0</v>
          </cell>
          <cell r="BE2052">
            <v>0</v>
          </cell>
          <cell r="BF2052">
            <v>0</v>
          </cell>
          <cell r="BG2052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25" sqref="I25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'Rekapitulace 1NP'!H1</f>
        <v>23.09.2015</v>
      </c>
      <c r="D2" s="6" t="s">
        <v>80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65</v>
      </c>
      <c r="B5" s="17"/>
      <c r="C5" s="18" t="s">
        <v>68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66</v>
      </c>
      <c r="B7" s="25"/>
      <c r="C7" s="26" t="s">
        <v>67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151" t="s">
        <v>79</v>
      </c>
      <c r="D8" s="151"/>
      <c r="E8" s="152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151" t="str">
        <f>Projektant</f>
        <v>MENHIR projekt.s.r.o.</v>
      </c>
      <c r="D9" s="151"/>
      <c r="E9" s="152"/>
      <c r="F9" s="12"/>
      <c r="G9" s="34"/>
      <c r="H9" s="35"/>
    </row>
    <row r="10" spans="1:57">
      <c r="A10" s="29" t="s">
        <v>15</v>
      </c>
      <c r="B10" s="12"/>
      <c r="C10" s="151"/>
      <c r="D10" s="151"/>
      <c r="E10" s="151"/>
      <c r="F10" s="36"/>
      <c r="G10" s="37"/>
      <c r="H10" s="38"/>
    </row>
    <row r="11" spans="1:57" ht="13.5" customHeight="1">
      <c r="A11" s="29" t="s">
        <v>16</v>
      </c>
      <c r="B11" s="12"/>
      <c r="C11" s="151"/>
      <c r="D11" s="151"/>
      <c r="E11" s="151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53"/>
      <c r="D12" s="153"/>
      <c r="E12" s="15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'Rekapitulace celkem'!E42</f>
        <v>0</v>
      </c>
      <c r="D15" s="57" t="str">
        <f>'Rekapitulace 1NP'!A32</f>
        <v>Ztížené výrobní podmínky</v>
      </c>
      <c r="E15" s="58"/>
      <c r="F15" s="59"/>
      <c r="G15" s="56">
        <f>'Rekapitulace celkem'!I47</f>
        <v>0</v>
      </c>
    </row>
    <row r="16" spans="1:57" ht="15.95" customHeight="1">
      <c r="A16" s="54" t="s">
        <v>24</v>
      </c>
      <c r="B16" s="55" t="s">
        <v>25</v>
      </c>
      <c r="C16" s="56">
        <f>'Rekapitulace celkem'!F42</f>
        <v>0</v>
      </c>
      <c r="D16" s="9" t="str">
        <f>'Rekapitulace 1NP'!A33</f>
        <v>Oborová přirážka</v>
      </c>
      <c r="E16" s="60"/>
      <c r="F16" s="61"/>
      <c r="G16" s="56">
        <f>'Rekapitulace celkem'!I48</f>
        <v>0</v>
      </c>
    </row>
    <row r="17" spans="1:7" ht="15.95" customHeight="1">
      <c r="A17" s="54" t="s">
        <v>26</v>
      </c>
      <c r="B17" s="55" t="s">
        <v>27</v>
      </c>
      <c r="C17" s="56">
        <f>'Rekapitulace celkem'!H42</f>
        <v>0</v>
      </c>
      <c r="D17" s="9" t="str">
        <f>'Rekapitulace 1NP'!A34</f>
        <v>Přesun stavebních kapacit</v>
      </c>
      <c r="E17" s="60"/>
      <c r="F17" s="61"/>
      <c r="G17" s="56">
        <f>'Rekapitulace celkem'!I49</f>
        <v>0</v>
      </c>
    </row>
    <row r="18" spans="1:7" ht="15.95" customHeight="1">
      <c r="A18" s="62" t="s">
        <v>28</v>
      </c>
      <c r="B18" s="63" t="s">
        <v>29</v>
      </c>
      <c r="C18" s="56">
        <f>'Rekapitulace celkem'!G42</f>
        <v>0</v>
      </c>
      <c r="D18" s="9" t="str">
        <f>'Rekapitulace 1NP'!A35</f>
        <v>Mimostaveništní doprava</v>
      </c>
      <c r="E18" s="60"/>
      <c r="F18" s="61"/>
      <c r="G18" s="56">
        <f>'Rekapitulace celkem'!I50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'Rekapitulace 1NP'!A36</f>
        <v>Zařízení staveniště</v>
      </c>
      <c r="E19" s="60"/>
      <c r="F19" s="61"/>
      <c r="G19" s="56">
        <f>'Rekapitulace celkem'!I51</f>
        <v>0</v>
      </c>
    </row>
    <row r="20" spans="1:7" ht="15.95" customHeight="1">
      <c r="A20" s="64"/>
      <c r="B20" s="55"/>
      <c r="C20" s="56"/>
      <c r="D20" s="9" t="str">
        <f>'Rekapitulace 1NP'!A37</f>
        <v>Provoz investora</v>
      </c>
      <c r="E20" s="60"/>
      <c r="F20" s="61"/>
      <c r="G20" s="56">
        <f>'Rekapitulace celkem'!I52</f>
        <v>0</v>
      </c>
    </row>
    <row r="21" spans="1:7" ht="15.95" customHeight="1">
      <c r="A21" s="64" t="s">
        <v>31</v>
      </c>
      <c r="B21" s="55"/>
      <c r="C21" s="56">
        <f>'Rekapitulace celkem'!I42</f>
        <v>0</v>
      </c>
      <c r="D21" s="9" t="str">
        <f>'Rekapitulace 1NP'!A38</f>
        <v>Kompletační činnost (IČD)</v>
      </c>
      <c r="E21" s="60"/>
      <c r="F21" s="61"/>
      <c r="G21" s="56">
        <f>'Rekapitulace celkem'!I53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154" t="s">
        <v>34</v>
      </c>
      <c r="B23" s="155"/>
      <c r="C23" s="66">
        <f>C22+G23</f>
        <v>0</v>
      </c>
      <c r="D23" s="67" t="s">
        <v>35</v>
      </c>
      <c r="E23" s="68"/>
      <c r="F23" s="69"/>
      <c r="G23" s="56">
        <f>'Rekapitulace celkem'!I55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156">
        <f>C23-F32</f>
        <v>0</v>
      </c>
      <c r="G30" s="157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156">
        <f>ROUND(PRODUCT(F30,C31/100),0)</f>
        <v>0</v>
      </c>
      <c r="G31" s="157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156">
        <v>0</v>
      </c>
      <c r="G32" s="157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156">
        <f>ROUND(PRODUCT(F32,C33/100),0)</f>
        <v>0</v>
      </c>
      <c r="G33" s="157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158">
        <f>ROUND(SUM(F30:F33),0)</f>
        <v>0</v>
      </c>
      <c r="G34" s="159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150" t="s">
        <v>88</v>
      </c>
      <c r="C37" s="150"/>
      <c r="D37" s="150"/>
      <c r="E37" s="150"/>
      <c r="F37" s="150"/>
      <c r="G37" s="150"/>
      <c r="H37" s="3" t="s">
        <v>6</v>
      </c>
    </row>
    <row r="38" spans="1:8" ht="12.75" customHeight="1">
      <c r="A38" s="94"/>
      <c r="B38" s="150"/>
      <c r="C38" s="150"/>
      <c r="D38" s="150"/>
      <c r="E38" s="150"/>
      <c r="F38" s="150"/>
      <c r="G38" s="150"/>
      <c r="H38" s="3" t="s">
        <v>6</v>
      </c>
    </row>
    <row r="39" spans="1:8">
      <c r="A39" s="94"/>
      <c r="B39" s="150"/>
      <c r="C39" s="150"/>
      <c r="D39" s="150"/>
      <c r="E39" s="150"/>
      <c r="F39" s="150"/>
      <c r="G39" s="150"/>
      <c r="H39" s="3" t="s">
        <v>6</v>
      </c>
    </row>
    <row r="40" spans="1:8">
      <c r="A40" s="94"/>
      <c r="B40" s="150"/>
      <c r="C40" s="150"/>
      <c r="D40" s="150"/>
      <c r="E40" s="150"/>
      <c r="F40" s="150"/>
      <c r="G40" s="150"/>
      <c r="H40" s="3" t="s">
        <v>6</v>
      </c>
    </row>
    <row r="41" spans="1:8">
      <c r="A41" s="94"/>
      <c r="B41" s="150"/>
      <c r="C41" s="150"/>
      <c r="D41" s="150"/>
      <c r="E41" s="150"/>
      <c r="F41" s="150"/>
      <c r="G41" s="150"/>
      <c r="H41" s="3" t="s">
        <v>6</v>
      </c>
    </row>
    <row r="42" spans="1:8">
      <c r="A42" s="94"/>
      <c r="B42" s="150"/>
      <c r="C42" s="150"/>
      <c r="D42" s="150"/>
      <c r="E42" s="150"/>
      <c r="F42" s="150"/>
      <c r="G42" s="150"/>
      <c r="H42" s="3" t="s">
        <v>6</v>
      </c>
    </row>
    <row r="43" spans="1:8">
      <c r="A43" s="94"/>
      <c r="B43" s="150"/>
      <c r="C43" s="150"/>
      <c r="D43" s="150"/>
      <c r="E43" s="150"/>
      <c r="F43" s="150"/>
      <c r="G43" s="150"/>
      <c r="H43" s="3" t="s">
        <v>6</v>
      </c>
    </row>
    <row r="44" spans="1:8">
      <c r="A44" s="94"/>
      <c r="B44" s="150"/>
      <c r="C44" s="150"/>
      <c r="D44" s="150"/>
      <c r="E44" s="150"/>
      <c r="F44" s="150"/>
      <c r="G44" s="150"/>
      <c r="H44" s="3" t="s">
        <v>6</v>
      </c>
    </row>
    <row r="45" spans="1:8" ht="0.75" customHeight="1">
      <c r="A45" s="94"/>
      <c r="B45" s="150"/>
      <c r="C45" s="150"/>
      <c r="D45" s="150"/>
      <c r="E45" s="150"/>
      <c r="F45" s="150"/>
      <c r="G45" s="150"/>
      <c r="H45" s="3" t="s">
        <v>6</v>
      </c>
    </row>
    <row r="46" spans="1:8">
      <c r="B46" s="160"/>
      <c r="C46" s="160"/>
      <c r="D46" s="160"/>
      <c r="E46" s="160"/>
      <c r="F46" s="160"/>
      <c r="G46" s="160"/>
    </row>
    <row r="47" spans="1:8">
      <c r="B47" s="160"/>
      <c r="C47" s="160"/>
      <c r="D47" s="160"/>
      <c r="E47" s="160"/>
      <c r="F47" s="160"/>
      <c r="G47" s="160"/>
    </row>
    <row r="48" spans="1:8">
      <c r="B48" s="160"/>
      <c r="C48" s="160"/>
      <c r="D48" s="160"/>
      <c r="E48" s="160"/>
      <c r="F48" s="160"/>
      <c r="G48" s="160"/>
    </row>
    <row r="49" spans="2:7">
      <c r="B49" s="160"/>
      <c r="C49" s="160"/>
      <c r="D49" s="160"/>
      <c r="E49" s="160"/>
      <c r="F49" s="160"/>
      <c r="G49" s="160"/>
    </row>
    <row r="50" spans="2:7">
      <c r="B50" s="160"/>
      <c r="C50" s="160"/>
      <c r="D50" s="160"/>
      <c r="E50" s="160"/>
      <c r="F50" s="160"/>
      <c r="G50" s="160"/>
    </row>
    <row r="51" spans="2:7">
      <c r="B51" s="160"/>
      <c r="C51" s="160"/>
      <c r="D51" s="160"/>
      <c r="E51" s="160"/>
      <c r="F51" s="160"/>
      <c r="G51" s="160"/>
    </row>
    <row r="52" spans="2:7">
      <c r="B52" s="160"/>
      <c r="C52" s="160"/>
      <c r="D52" s="160"/>
      <c r="E52" s="160"/>
      <c r="F52" s="160"/>
      <c r="G52" s="160"/>
    </row>
    <row r="53" spans="2:7">
      <c r="B53" s="160"/>
      <c r="C53" s="160"/>
      <c r="D53" s="160"/>
      <c r="E53" s="160"/>
      <c r="F53" s="160"/>
      <c r="G53" s="160"/>
    </row>
    <row r="54" spans="2:7">
      <c r="B54" s="160"/>
      <c r="C54" s="160"/>
      <c r="D54" s="160"/>
      <c r="E54" s="160"/>
      <c r="F54" s="160"/>
      <c r="G54" s="160"/>
    </row>
    <row r="55" spans="2:7">
      <c r="B55" s="160"/>
      <c r="C55" s="160"/>
      <c r="D55" s="160"/>
      <c r="E55" s="160"/>
      <c r="F55" s="160"/>
      <c r="G55" s="160"/>
    </row>
  </sheetData>
  <sheetProtection password="B099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55"/>
  <sheetViews>
    <sheetView topLeftCell="A10" workbookViewId="0">
      <selection activeCell="M55" sqref="M55"/>
    </sheetView>
  </sheetViews>
  <sheetFormatPr defaultRowHeight="12.75"/>
  <cols>
    <col min="4" max="4" width="20.7109375" customWidth="1"/>
  </cols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9" ht="13.5" thickBot="1">
      <c r="A2" s="163" t="s">
        <v>51</v>
      </c>
      <c r="B2" s="164"/>
      <c r="C2" s="101" t="s">
        <v>152</v>
      </c>
      <c r="D2" s="102"/>
      <c r="E2" s="103"/>
      <c r="F2" s="102"/>
      <c r="G2" s="165" t="s">
        <v>152</v>
      </c>
      <c r="H2" s="166"/>
      <c r="I2" s="167"/>
    </row>
    <row r="3" spans="1:9" ht="13.5" thickTop="1">
      <c r="A3" s="3"/>
      <c r="B3" s="3"/>
      <c r="C3" s="3"/>
      <c r="D3" s="3"/>
      <c r="E3" s="3"/>
      <c r="F3" s="35"/>
      <c r="G3" s="3"/>
      <c r="H3" s="3"/>
      <c r="I3" s="3"/>
    </row>
    <row r="4" spans="1:9" ht="18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3"/>
      <c r="B5" s="3"/>
      <c r="C5" s="3"/>
      <c r="D5" s="3"/>
      <c r="E5" s="3"/>
      <c r="F5" s="3"/>
      <c r="G5" s="3"/>
      <c r="H5" s="3"/>
      <c r="I5" s="3"/>
    </row>
    <row r="6" spans="1:9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>
      <c r="A7" s="144" t="str">
        <f>[1]Položky!B7</f>
        <v>03</v>
      </c>
      <c r="B7" s="113" t="str">
        <f>[1]Položky!C7</f>
        <v>Vedlejší náklady</v>
      </c>
      <c r="C7" s="35"/>
      <c r="D7" s="114"/>
      <c r="E7" s="145">
        <f>[1]Položky!BC19</f>
        <v>0</v>
      </c>
      <c r="F7" s="146">
        <f>[1]Položky!BD19</f>
        <v>0</v>
      </c>
      <c r="G7" s="146">
        <f>[1]Položky!BE19</f>
        <v>0</v>
      </c>
      <c r="H7" s="146">
        <f>[1]Položky!BF19</f>
        <v>0</v>
      </c>
      <c r="I7" s="147">
        <f>[1]Položky!BG19</f>
        <v>0</v>
      </c>
    </row>
    <row r="8" spans="1:9">
      <c r="A8" s="144" t="s">
        <v>87</v>
      </c>
      <c r="B8" s="113" t="str">
        <f>[1]Položky!C20</f>
        <v>Ostatní náklady</v>
      </c>
      <c r="C8" s="35"/>
      <c r="D8" s="114"/>
      <c r="E8" s="145">
        <f>[1]Položky!G28</f>
        <v>0</v>
      </c>
      <c r="F8" s="146">
        <f>[1]Položky!BD20</f>
        <v>0</v>
      </c>
      <c r="G8" s="146">
        <f>[1]Položky!BE20</f>
        <v>0</v>
      </c>
      <c r="H8" s="146">
        <f>[1]Položky!BF20</f>
        <v>0</v>
      </c>
      <c r="I8" s="147">
        <f>[1]Položky!BG20</f>
        <v>0</v>
      </c>
    </row>
    <row r="9" spans="1:9">
      <c r="A9" s="144" t="s">
        <v>90</v>
      </c>
      <c r="B9" s="113" t="s">
        <v>91</v>
      </c>
      <c r="C9" s="35"/>
      <c r="D9" s="114"/>
      <c r="E9" s="145">
        <f>'Rekapitulace 2-6NP'!E7</f>
        <v>0</v>
      </c>
      <c r="F9" s="146">
        <f>'Rekapitulace 2-6NP'!F7</f>
        <v>0</v>
      </c>
      <c r="G9" s="146">
        <f>'Rekapitulace 2-6NP'!G7</f>
        <v>0</v>
      </c>
      <c r="H9" s="146">
        <f>'Rekapitulace 2-6NP'!H7</f>
        <v>0</v>
      </c>
      <c r="I9" s="147">
        <f>'Rekapitulace 2-6NP'!I7</f>
        <v>0</v>
      </c>
    </row>
    <row r="10" spans="1:9">
      <c r="A10" s="144" t="s">
        <v>70</v>
      </c>
      <c r="B10" s="113" t="s">
        <v>89</v>
      </c>
      <c r="C10" s="35"/>
      <c r="D10" s="114"/>
      <c r="E10" s="145">
        <f>'Rekapitulace 1NP'!E7+'Rekapitulace 2-6NP'!E8</f>
        <v>0</v>
      </c>
      <c r="F10" s="145">
        <f>'Rekapitulace 1NP'!F7+'Rekapitulace 2-6NP'!F8</f>
        <v>0</v>
      </c>
      <c r="G10" s="145">
        <f>'Rekapitulace 1NP'!G7+'Rekapitulace 2-6NP'!G8</f>
        <v>0</v>
      </c>
      <c r="H10" s="145">
        <f>'Rekapitulace 1NP'!H7+'Rekapitulace 2-6NP'!H8</f>
        <v>0</v>
      </c>
      <c r="I10" s="147">
        <f>'Rekapitulace 1NP'!I7+'Rekapitulace 2-6NP'!I8</f>
        <v>0</v>
      </c>
    </row>
    <row r="11" spans="1:9">
      <c r="A11" s="144" t="s">
        <v>92</v>
      </c>
      <c r="B11" s="113" t="s">
        <v>93</v>
      </c>
      <c r="C11" s="35"/>
      <c r="D11" s="114"/>
      <c r="E11" s="145">
        <f>'Rekapitulace 1NP'!E8+'Rekapitulace 2-6NP'!E9</f>
        <v>0</v>
      </c>
      <c r="F11" s="145">
        <f>'Rekapitulace 1NP'!F8+'Rekapitulace 2-6NP'!F9</f>
        <v>0</v>
      </c>
      <c r="G11" s="145">
        <f>'Rekapitulace 1NP'!G8+'Rekapitulace 2-6NP'!G9</f>
        <v>0</v>
      </c>
      <c r="H11" s="145">
        <f>'Rekapitulace 1NP'!H8+'Rekapitulace 2-6NP'!H9</f>
        <v>0</v>
      </c>
      <c r="I11" s="147">
        <f>'Rekapitulace 1NP'!I8+'Rekapitulace 2-6NP'!I9</f>
        <v>0</v>
      </c>
    </row>
    <row r="12" spans="1:9">
      <c r="A12" s="144" t="s">
        <v>94</v>
      </c>
      <c r="B12" s="113" t="s">
        <v>95</v>
      </c>
      <c r="C12" s="35"/>
      <c r="D12" s="114"/>
      <c r="E12" s="145">
        <f>'Rekapitulace 1NP'!E9+'Rekapitulace 2-6NP'!E10</f>
        <v>0</v>
      </c>
      <c r="F12" s="145">
        <f>'Rekapitulace 1NP'!F9+'Rekapitulace 2-6NP'!F10</f>
        <v>0</v>
      </c>
      <c r="G12" s="145">
        <f>'Rekapitulace 1NP'!G9+'Rekapitulace 2-6NP'!G10</f>
        <v>0</v>
      </c>
      <c r="H12" s="145">
        <f>'Rekapitulace 1NP'!H9+'Rekapitulace 2-6NP'!H10</f>
        <v>0</v>
      </c>
      <c r="I12" s="147">
        <f>'Rekapitulace 1NP'!I9+'Rekapitulace 2-6NP'!I10</f>
        <v>0</v>
      </c>
    </row>
    <row r="13" spans="1:9">
      <c r="A13" s="144" t="s">
        <v>96</v>
      </c>
      <c r="B13" s="113" t="s">
        <v>97</v>
      </c>
      <c r="C13" s="35"/>
      <c r="D13" s="114"/>
      <c r="E13" s="145">
        <f>'Rekapitulace 1NP'!E10+'Rekapitulace 2-6NP'!E11</f>
        <v>0</v>
      </c>
      <c r="F13" s="145">
        <f>'Rekapitulace 1NP'!F10+'Rekapitulace 2-6NP'!F11</f>
        <v>0</v>
      </c>
      <c r="G13" s="145">
        <f>'Rekapitulace 1NP'!G10+'Rekapitulace 2-6NP'!G11</f>
        <v>0</v>
      </c>
      <c r="H13" s="145">
        <f>'Rekapitulace 1NP'!H10+'Rekapitulace 2-6NP'!H11</f>
        <v>0</v>
      </c>
      <c r="I13" s="147">
        <f>'Rekapitulace 1NP'!I10+'Rekapitulace 2-6NP'!I11</f>
        <v>0</v>
      </c>
    </row>
    <row r="14" spans="1:9">
      <c r="A14" s="144" t="s">
        <v>98</v>
      </c>
      <c r="B14" s="113" t="s">
        <v>99</v>
      </c>
      <c r="C14" s="35"/>
      <c r="D14" s="114"/>
      <c r="E14" s="145">
        <f>'Rekapitulace 2-6NP'!E12</f>
        <v>0</v>
      </c>
      <c r="F14" s="145">
        <f>'Rekapitulace 2-6NP'!F12</f>
        <v>0</v>
      </c>
      <c r="G14" s="145">
        <f>'Rekapitulace 2-6NP'!G12</f>
        <v>0</v>
      </c>
      <c r="H14" s="145">
        <f>'Rekapitulace 2-6NP'!H12</f>
        <v>0</v>
      </c>
      <c r="I14" s="147">
        <f>'Rekapitulace 2-6NP'!I12</f>
        <v>0</v>
      </c>
    </row>
    <row r="15" spans="1:9">
      <c r="A15" s="144" t="s">
        <v>100</v>
      </c>
      <c r="B15" s="113" t="s">
        <v>101</v>
      </c>
      <c r="C15" s="35"/>
      <c r="D15" s="114"/>
      <c r="E15" s="145">
        <f>'Rekapitulace 1NP'!E11+'Rekapitulace 2-6NP'!E13</f>
        <v>0</v>
      </c>
      <c r="F15" s="145">
        <f>'Rekapitulace 1NP'!F11+'Rekapitulace 2-6NP'!F13</f>
        <v>0</v>
      </c>
      <c r="G15" s="145">
        <f>'Rekapitulace 1NP'!G11+'Rekapitulace 2-6NP'!G13</f>
        <v>0</v>
      </c>
      <c r="H15" s="145">
        <f>'Rekapitulace 1NP'!H11+'Rekapitulace 2-6NP'!H13</f>
        <v>0</v>
      </c>
      <c r="I15" s="147">
        <f>'Rekapitulace 1NP'!I11+'Rekapitulace 2-6NP'!I13</f>
        <v>0</v>
      </c>
    </row>
    <row r="16" spans="1:9">
      <c r="A16" s="144" t="s">
        <v>102</v>
      </c>
      <c r="B16" s="113" t="s">
        <v>103</v>
      </c>
      <c r="C16" s="35"/>
      <c r="D16" s="114"/>
      <c r="E16" s="145">
        <f>'Rekapitulace 1NP'!E12+'Rekapitulace 2-6NP'!E14</f>
        <v>0</v>
      </c>
      <c r="F16" s="145">
        <f>'Rekapitulace 1NP'!F12+'Rekapitulace 2-6NP'!F14</f>
        <v>0</v>
      </c>
      <c r="G16" s="145">
        <f>'Rekapitulace 1NP'!G12+'Rekapitulace 2-6NP'!G14</f>
        <v>0</v>
      </c>
      <c r="H16" s="145">
        <f>'Rekapitulace 1NP'!H12+'Rekapitulace 2-6NP'!H14</f>
        <v>0</v>
      </c>
      <c r="I16" s="147">
        <f>'Rekapitulace 1NP'!I12+'Rekapitulace 2-6NP'!I14</f>
        <v>0</v>
      </c>
    </row>
    <row r="17" spans="1:9">
      <c r="A17" s="144" t="s">
        <v>104</v>
      </c>
      <c r="B17" s="113" t="s">
        <v>105</v>
      </c>
      <c r="C17" s="35"/>
      <c r="D17" s="114"/>
      <c r="E17" s="145">
        <f>'Rekapitulace 1NP'!E13+'Rekapitulace 2-6NP'!E15</f>
        <v>0</v>
      </c>
      <c r="F17" s="145">
        <f>'Rekapitulace 1NP'!F13+'Rekapitulace 2-6NP'!F15</f>
        <v>0</v>
      </c>
      <c r="G17" s="145">
        <f>'Rekapitulace 1NP'!G13+'Rekapitulace 2-6NP'!G15</f>
        <v>0</v>
      </c>
      <c r="H17" s="145">
        <f>'Rekapitulace 1NP'!H13+'Rekapitulace 2-6NP'!H15</f>
        <v>0</v>
      </c>
      <c r="I17" s="147">
        <f>'Rekapitulace 1NP'!I13+'Rekapitulace 2-6NP'!I15</f>
        <v>0</v>
      </c>
    </row>
    <row r="18" spans="1:9">
      <c r="A18" s="144" t="s">
        <v>106</v>
      </c>
      <c r="B18" s="113" t="s">
        <v>107</v>
      </c>
      <c r="C18" s="35"/>
      <c r="D18" s="114"/>
      <c r="E18" s="145">
        <f>'Rekapitulace 1NP'!E14+'Rekapitulace 2-6NP'!E16</f>
        <v>0</v>
      </c>
      <c r="F18" s="145">
        <f>'Rekapitulace 1NP'!F14+'Rekapitulace 2-6NP'!F16</f>
        <v>0</v>
      </c>
      <c r="G18" s="145">
        <f>'Rekapitulace 1NP'!G14+'Rekapitulace 2-6NP'!G16</f>
        <v>0</v>
      </c>
      <c r="H18" s="145">
        <f>'Rekapitulace 1NP'!H14+'Rekapitulace 2-6NP'!H16</f>
        <v>0</v>
      </c>
      <c r="I18" s="147">
        <f>'Rekapitulace 1NP'!I14+'Rekapitulace 2-6NP'!I16</f>
        <v>0</v>
      </c>
    </row>
    <row r="19" spans="1:9">
      <c r="A19" s="144" t="s">
        <v>108</v>
      </c>
      <c r="B19" s="113" t="s">
        <v>109</v>
      </c>
      <c r="C19" s="35"/>
      <c r="D19" s="114"/>
      <c r="E19" s="145">
        <f>'Rekapitulace 1NP'!E15+'Rekapitulace 2-6NP'!E17</f>
        <v>0</v>
      </c>
      <c r="F19" s="145">
        <f>'Rekapitulace 1NP'!F15+'Rekapitulace 2-6NP'!F17</f>
        <v>0</v>
      </c>
      <c r="G19" s="145">
        <f>'Rekapitulace 1NP'!G15+'Rekapitulace 2-6NP'!G17</f>
        <v>0</v>
      </c>
      <c r="H19" s="145">
        <f>'Rekapitulace 1NP'!H15+'Rekapitulace 2-6NP'!H17</f>
        <v>0</v>
      </c>
      <c r="I19" s="147">
        <f>'Rekapitulace 1NP'!I15+'Rekapitulace 2-6NP'!I17</f>
        <v>0</v>
      </c>
    </row>
    <row r="20" spans="1:9">
      <c r="A20" s="144" t="s">
        <v>110</v>
      </c>
      <c r="B20" s="113" t="s">
        <v>111</v>
      </c>
      <c r="C20" s="35"/>
      <c r="D20" s="114"/>
      <c r="E20" s="145">
        <f>'Rekapitulace 2-6NP'!E18</f>
        <v>0</v>
      </c>
      <c r="F20" s="145">
        <f>'Rekapitulace 2-6NP'!F18</f>
        <v>0</v>
      </c>
      <c r="G20" s="145">
        <f>'Rekapitulace 2-6NP'!G18</f>
        <v>0</v>
      </c>
      <c r="H20" s="145">
        <f>'Rekapitulace 2-6NP'!H18</f>
        <v>0</v>
      </c>
      <c r="I20" s="147">
        <f>'Rekapitulace 2-6NP'!I18</f>
        <v>0</v>
      </c>
    </row>
    <row r="21" spans="1:9">
      <c r="A21" s="144" t="s">
        <v>112</v>
      </c>
      <c r="B21" s="113" t="s">
        <v>113</v>
      </c>
      <c r="C21" s="35"/>
      <c r="D21" s="114"/>
      <c r="E21" s="145">
        <f>'Rekapitulace 1NP'!E16+'Rekapitulace 2-6NP'!E19</f>
        <v>0</v>
      </c>
      <c r="F21" s="145">
        <f>'Rekapitulace 1NP'!F16+'Rekapitulace 2-6NP'!F19</f>
        <v>0</v>
      </c>
      <c r="G21" s="145">
        <f>'Rekapitulace 1NP'!G16+'Rekapitulace 2-6NP'!G19</f>
        <v>0</v>
      </c>
      <c r="H21" s="145">
        <f>'Rekapitulace 1NP'!H16+'Rekapitulace 2-6NP'!H19</f>
        <v>0</v>
      </c>
      <c r="I21" s="147">
        <f>'Rekapitulace 1NP'!I16+'Rekapitulace 2-6NP'!I19</f>
        <v>0</v>
      </c>
    </row>
    <row r="22" spans="1:9">
      <c r="A22" s="144" t="s">
        <v>114</v>
      </c>
      <c r="B22" s="113" t="s">
        <v>115</v>
      </c>
      <c r="C22" s="35"/>
      <c r="D22" s="114"/>
      <c r="E22" s="145">
        <f>'Rekapitulace 1NP'!E17+'Rekapitulace 2-6NP'!E20</f>
        <v>0</v>
      </c>
      <c r="F22" s="145">
        <f>'Rekapitulace 1NP'!F17+'Rekapitulace 2-6NP'!F20</f>
        <v>0</v>
      </c>
      <c r="G22" s="145">
        <f>'Rekapitulace 1NP'!G17+'Rekapitulace 2-6NP'!G20</f>
        <v>0</v>
      </c>
      <c r="H22" s="145">
        <f>'Rekapitulace 1NP'!H17+'Rekapitulace 2-6NP'!H20</f>
        <v>0</v>
      </c>
      <c r="I22" s="147">
        <f>'Rekapitulace 1NP'!I17+'Rekapitulace 2-6NP'!I20</f>
        <v>0</v>
      </c>
    </row>
    <row r="23" spans="1:9">
      <c r="A23" s="144" t="s">
        <v>116</v>
      </c>
      <c r="B23" s="113" t="s">
        <v>117</v>
      </c>
      <c r="C23" s="35"/>
      <c r="D23" s="114"/>
      <c r="E23" s="145">
        <f>'Rekapitulace 2-6NP'!E21</f>
        <v>0</v>
      </c>
      <c r="F23" s="145">
        <f>'Rekapitulace 2-6NP'!F21</f>
        <v>0</v>
      </c>
      <c r="G23" s="145">
        <f>'Rekapitulace 2-6NP'!G21</f>
        <v>0</v>
      </c>
      <c r="H23" s="145">
        <f>'Rekapitulace 2-6NP'!H21</f>
        <v>0</v>
      </c>
      <c r="I23" s="147">
        <f>'Rekapitulace 2-6NP'!I21</f>
        <v>0</v>
      </c>
    </row>
    <row r="24" spans="1:9">
      <c r="A24" s="144" t="s">
        <v>118</v>
      </c>
      <c r="B24" s="113" t="s">
        <v>119</v>
      </c>
      <c r="C24" s="35"/>
      <c r="D24" s="114"/>
      <c r="E24" s="145">
        <f>'Rekapitulace 2-6NP'!E22</f>
        <v>0</v>
      </c>
      <c r="F24" s="145">
        <f>'Rekapitulace 2-6NP'!F22</f>
        <v>0</v>
      </c>
      <c r="G24" s="145">
        <f>'Rekapitulace 2-6NP'!G22</f>
        <v>0</v>
      </c>
      <c r="H24" s="145">
        <f>'Rekapitulace 2-6NP'!H22</f>
        <v>0</v>
      </c>
      <c r="I24" s="147">
        <f>'Rekapitulace 2-6NP'!I22</f>
        <v>0</v>
      </c>
    </row>
    <row r="25" spans="1:9">
      <c r="A25" s="144" t="s">
        <v>120</v>
      </c>
      <c r="B25" s="113" t="s">
        <v>121</v>
      </c>
      <c r="C25" s="35"/>
      <c r="D25" s="114"/>
      <c r="E25" s="145">
        <f>'Rekapitulace 2-6NP'!E23</f>
        <v>0</v>
      </c>
      <c r="F25" s="145">
        <f>'Rekapitulace 2-6NP'!F23</f>
        <v>0</v>
      </c>
      <c r="G25" s="145">
        <f>'Rekapitulace 2-6NP'!G23</f>
        <v>0</v>
      </c>
      <c r="H25" s="145">
        <f>'Rekapitulace 2-6NP'!H23</f>
        <v>0</v>
      </c>
      <c r="I25" s="147">
        <f>'Rekapitulace 2-6NP'!I23</f>
        <v>0</v>
      </c>
    </row>
    <row r="26" spans="1:9">
      <c r="A26" s="144" t="s">
        <v>122</v>
      </c>
      <c r="B26" s="113" t="s">
        <v>123</v>
      </c>
      <c r="C26" s="35"/>
      <c r="D26" s="114"/>
      <c r="E26" s="145">
        <f>'Rekapitulace 2-6NP'!E24</f>
        <v>0</v>
      </c>
      <c r="F26" s="145">
        <f>'Rekapitulace 2-6NP'!F24</f>
        <v>0</v>
      </c>
      <c r="G26" s="145">
        <f>'Rekapitulace 2-6NP'!G24</f>
        <v>0</v>
      </c>
      <c r="H26" s="145">
        <f>'Rekapitulace 2-6NP'!H24</f>
        <v>0</v>
      </c>
      <c r="I26" s="147">
        <f>'Rekapitulace 2-6NP'!I24</f>
        <v>0</v>
      </c>
    </row>
    <row r="27" spans="1:9">
      <c r="A27" s="144" t="s">
        <v>124</v>
      </c>
      <c r="B27" s="113" t="s">
        <v>125</v>
      </c>
      <c r="C27" s="35"/>
      <c r="D27" s="114"/>
      <c r="E27" s="145">
        <f>'Rekapitulace 1NP'!E18+'Rekapitulace 2-6NP'!E25</f>
        <v>0</v>
      </c>
      <c r="F27" s="145">
        <f>'Rekapitulace 1NP'!F18+'Rekapitulace 2-6NP'!F25</f>
        <v>0</v>
      </c>
      <c r="G27" s="145">
        <f>'Rekapitulace 1NP'!G18+'Rekapitulace 2-6NP'!G25</f>
        <v>0</v>
      </c>
      <c r="H27" s="145">
        <f>'Rekapitulace 1NP'!H18+'Rekapitulace 2-6NP'!H25</f>
        <v>0</v>
      </c>
      <c r="I27" s="147">
        <f>'Rekapitulace 1NP'!I18+'Rekapitulace 2-6NP'!I25</f>
        <v>0</v>
      </c>
    </row>
    <row r="28" spans="1:9">
      <c r="A28" s="144" t="s">
        <v>83</v>
      </c>
      <c r="B28" s="113" t="s">
        <v>84</v>
      </c>
      <c r="C28" s="35"/>
      <c r="D28" s="114"/>
      <c r="E28" s="145">
        <f>'Rekapitulace 2-6NP'!E26</f>
        <v>0</v>
      </c>
      <c r="F28" s="145">
        <f>'Rekapitulace 2-6NP'!F26</f>
        <v>0</v>
      </c>
      <c r="G28" s="145">
        <f>'Rekapitulace 2-6NP'!G26</f>
        <v>0</v>
      </c>
      <c r="H28" s="145">
        <f>'Rekapitulace 2-6NP'!H26</f>
        <v>0</v>
      </c>
      <c r="I28" s="147">
        <f>'Rekapitulace 2-6NP'!I26</f>
        <v>0</v>
      </c>
    </row>
    <row r="29" spans="1:9">
      <c r="A29" s="144" t="s">
        <v>126</v>
      </c>
      <c r="B29" s="113" t="s">
        <v>127</v>
      </c>
      <c r="C29" s="35"/>
      <c r="D29" s="114"/>
      <c r="E29" s="145">
        <f>'Rekapitulace 1NP'!E19+'Rekapitulace 2-6NP'!E27</f>
        <v>0</v>
      </c>
      <c r="F29" s="145">
        <f>'Rekapitulace 1NP'!F19+'Rekapitulace 2-6NP'!F27</f>
        <v>0</v>
      </c>
      <c r="G29" s="145">
        <f>'Rekapitulace 1NP'!G19+'Rekapitulace 2-6NP'!G27</f>
        <v>0</v>
      </c>
      <c r="H29" s="145">
        <f>'Rekapitulace 1NP'!H19+'Rekapitulace 2-6NP'!H27</f>
        <v>0</v>
      </c>
      <c r="I29" s="147">
        <f>'Rekapitulace 1NP'!I19+'Rekapitulace 2-6NP'!I27</f>
        <v>0</v>
      </c>
    </row>
    <row r="30" spans="1:9">
      <c r="A30" s="144" t="s">
        <v>128</v>
      </c>
      <c r="B30" s="113" t="s">
        <v>129</v>
      </c>
      <c r="C30" s="35"/>
      <c r="D30" s="114"/>
      <c r="E30" s="145">
        <f>'Rekapitulace 1NP'!E20</f>
        <v>0</v>
      </c>
      <c r="F30" s="145">
        <f>'Rekapitulace 1NP'!F20</f>
        <v>0</v>
      </c>
      <c r="G30" s="145">
        <f>'Rekapitulace 1NP'!G20</f>
        <v>0</v>
      </c>
      <c r="H30" s="145">
        <f>'Rekapitulace 1NP'!H20</f>
        <v>0</v>
      </c>
      <c r="I30" s="147">
        <f>'Rekapitulace 1NP'!I20</f>
        <v>0</v>
      </c>
    </row>
    <row r="31" spans="1:9">
      <c r="A31" s="144" t="s">
        <v>130</v>
      </c>
      <c r="B31" s="113" t="s">
        <v>131</v>
      </c>
      <c r="C31" s="35"/>
      <c r="D31" s="114"/>
      <c r="E31" s="145">
        <f>'Rekapitulace 1NP'!E21+'Rekapitulace 2-6NP'!E28</f>
        <v>0</v>
      </c>
      <c r="F31" s="145">
        <f>'Rekapitulace 1NP'!F21+'Rekapitulace 2-6NP'!F28</f>
        <v>0</v>
      </c>
      <c r="G31" s="145">
        <f>'Rekapitulace 1NP'!G21+'Rekapitulace 2-6NP'!G28</f>
        <v>0</v>
      </c>
      <c r="H31" s="145">
        <f>'Rekapitulace 1NP'!H21+'Rekapitulace 2-6NP'!H28</f>
        <v>0</v>
      </c>
      <c r="I31" s="147">
        <f>'Rekapitulace 1NP'!I21+'Rekapitulace 2-6NP'!I28</f>
        <v>0</v>
      </c>
    </row>
    <row r="32" spans="1:9">
      <c r="A32" s="144" t="s">
        <v>132</v>
      </c>
      <c r="B32" s="113" t="s">
        <v>133</v>
      </c>
      <c r="C32" s="35"/>
      <c r="D32" s="114"/>
      <c r="E32" s="145">
        <f>'Rekapitulace 1NP'!E22+'Rekapitulace 2-6NP'!E29</f>
        <v>0</v>
      </c>
      <c r="F32" s="145">
        <f>'Rekapitulace 1NP'!F22+'Rekapitulace 2-6NP'!F29</f>
        <v>0</v>
      </c>
      <c r="G32" s="145">
        <f>'Rekapitulace 1NP'!G22+'Rekapitulace 2-6NP'!G29</f>
        <v>0</v>
      </c>
      <c r="H32" s="145">
        <f>'Rekapitulace 1NP'!H22+'Rekapitulace 2-6NP'!H29</f>
        <v>0</v>
      </c>
      <c r="I32" s="147">
        <f>'Rekapitulace 1NP'!I22+'Rekapitulace 2-6NP'!I29</f>
        <v>0</v>
      </c>
    </row>
    <row r="33" spans="1:9">
      <c r="A33" s="144" t="s">
        <v>134</v>
      </c>
      <c r="B33" s="113" t="s">
        <v>135</v>
      </c>
      <c r="C33" s="35"/>
      <c r="D33" s="114"/>
      <c r="E33" s="145">
        <f>'Rekapitulace 1NP'!E23+'Rekapitulace 2-6NP'!E30</f>
        <v>0</v>
      </c>
      <c r="F33" s="145">
        <f>'Rekapitulace 1NP'!F23+'Rekapitulace 2-6NP'!F30</f>
        <v>0</v>
      </c>
      <c r="G33" s="145">
        <f>'Rekapitulace 1NP'!G23+'Rekapitulace 2-6NP'!G30</f>
        <v>0</v>
      </c>
      <c r="H33" s="145">
        <f>'Rekapitulace 1NP'!H23+'Rekapitulace 2-6NP'!H30</f>
        <v>0</v>
      </c>
      <c r="I33" s="147">
        <f>'Rekapitulace 1NP'!I23+'Rekapitulace 2-6NP'!I30</f>
        <v>0</v>
      </c>
    </row>
    <row r="34" spans="1:9">
      <c r="A34" s="144" t="s">
        <v>136</v>
      </c>
      <c r="B34" s="113" t="s">
        <v>137</v>
      </c>
      <c r="C34" s="35"/>
      <c r="D34" s="114"/>
      <c r="E34" s="145">
        <f>'Rekapitulace 1NP'!E24+'Rekapitulace 2-6NP'!E31</f>
        <v>0</v>
      </c>
      <c r="F34" s="145">
        <f>'Rekapitulace 1NP'!F24+'Rekapitulace 2-6NP'!F31</f>
        <v>0</v>
      </c>
      <c r="G34" s="145">
        <f>'Rekapitulace 1NP'!G24+'Rekapitulace 2-6NP'!G31</f>
        <v>0</v>
      </c>
      <c r="H34" s="145">
        <f>'Rekapitulace 1NP'!H24+'Rekapitulace 2-6NP'!H31</f>
        <v>0</v>
      </c>
      <c r="I34" s="147">
        <f>'Rekapitulace 1NP'!I24+'Rekapitulace 2-6NP'!I31</f>
        <v>0</v>
      </c>
    </row>
    <row r="35" spans="1:9">
      <c r="A35" s="144" t="s">
        <v>138</v>
      </c>
      <c r="B35" s="113" t="s">
        <v>139</v>
      </c>
      <c r="C35" s="35"/>
      <c r="D35" s="114"/>
      <c r="E35" s="145">
        <f>'Rekapitulace 2-6NP'!E32</f>
        <v>0</v>
      </c>
      <c r="F35" s="145">
        <f>'Rekapitulace 2-6NP'!F32</f>
        <v>0</v>
      </c>
      <c r="G35" s="145">
        <f>'Rekapitulace 2-6NP'!G32</f>
        <v>0</v>
      </c>
      <c r="H35" s="145">
        <f>'Rekapitulace 2-6NP'!H32</f>
        <v>0</v>
      </c>
      <c r="I35" s="147">
        <f>'Rekapitulace 2-6NP'!I32</f>
        <v>0</v>
      </c>
    </row>
    <row r="36" spans="1:9">
      <c r="A36" s="144" t="s">
        <v>140</v>
      </c>
      <c r="B36" s="113" t="s">
        <v>141</v>
      </c>
      <c r="C36" s="35"/>
      <c r="D36" s="114"/>
      <c r="E36" s="145">
        <f>'Rekapitulace 1NP'!E25+'Rekapitulace 2-6NP'!E33</f>
        <v>0</v>
      </c>
      <c r="F36" s="145">
        <f>'Rekapitulace 1NP'!F25+'Rekapitulace 2-6NP'!F33</f>
        <v>0</v>
      </c>
      <c r="G36" s="145">
        <f>'Rekapitulace 1NP'!G25+'Rekapitulace 2-6NP'!G33</f>
        <v>0</v>
      </c>
      <c r="H36" s="145">
        <f>'Rekapitulace 1NP'!H25+'Rekapitulace 2-6NP'!H33</f>
        <v>0</v>
      </c>
      <c r="I36" s="147">
        <f>'Rekapitulace 1NP'!I25+'Rekapitulace 2-6NP'!I33</f>
        <v>0</v>
      </c>
    </row>
    <row r="37" spans="1:9">
      <c r="A37" s="144" t="s">
        <v>142</v>
      </c>
      <c r="B37" s="113" t="s">
        <v>143</v>
      </c>
      <c r="C37" s="35"/>
      <c r="D37" s="114"/>
      <c r="E37" s="145">
        <f>'Rekapitulace 2-6NP'!E34</f>
        <v>0</v>
      </c>
      <c r="F37" s="145">
        <f>'Rekapitulace 2-6NP'!F34</f>
        <v>0</v>
      </c>
      <c r="G37" s="145">
        <f>'Rekapitulace 2-6NP'!G34</f>
        <v>0</v>
      </c>
      <c r="H37" s="145">
        <f>'Rekapitulace 2-6NP'!H34</f>
        <v>0</v>
      </c>
      <c r="I37" s="147">
        <f>'Rekapitulace 2-6NP'!I34</f>
        <v>0</v>
      </c>
    </row>
    <row r="38" spans="1:9">
      <c r="A38" s="144" t="s">
        <v>144</v>
      </c>
      <c r="B38" s="113" t="s">
        <v>145</v>
      </c>
      <c r="C38" s="35"/>
      <c r="D38" s="114"/>
      <c r="E38" s="145">
        <f>'Rekapitulace 2-6NP'!E35</f>
        <v>0</v>
      </c>
      <c r="F38" s="145">
        <f>'Rekapitulace 2-6NP'!F35</f>
        <v>0</v>
      </c>
      <c r="G38" s="145">
        <f>'Rekapitulace 2-6NP'!G35</f>
        <v>0</v>
      </c>
      <c r="H38" s="145">
        <f>'Rekapitulace 2-6NP'!H35</f>
        <v>0</v>
      </c>
      <c r="I38" s="147">
        <f>'Rekapitulace 2-6NP'!I35</f>
        <v>0</v>
      </c>
    </row>
    <row r="39" spans="1:9">
      <c r="A39" s="144" t="s">
        <v>146</v>
      </c>
      <c r="B39" s="113" t="s">
        <v>147</v>
      </c>
      <c r="C39" s="35"/>
      <c r="D39" s="114"/>
      <c r="E39" s="145">
        <f>'Rekapitulace 2-6NP'!E36</f>
        <v>0</v>
      </c>
      <c r="F39" s="145">
        <f>'Rekapitulace 2-6NP'!F36</f>
        <v>0</v>
      </c>
      <c r="G39" s="145">
        <f>'Rekapitulace 2-6NP'!G36</f>
        <v>0</v>
      </c>
      <c r="H39" s="145">
        <f>'Rekapitulace 2-6NP'!H36</f>
        <v>0</v>
      </c>
      <c r="I39" s="147">
        <f>'Rekapitulace 2-6NP'!I36</f>
        <v>0</v>
      </c>
    </row>
    <row r="40" spans="1:9">
      <c r="A40" s="144" t="s">
        <v>148</v>
      </c>
      <c r="B40" s="113" t="s">
        <v>149</v>
      </c>
      <c r="C40" s="35"/>
      <c r="D40" s="114"/>
      <c r="E40" s="145">
        <f>'Rekapitulace 2-6NP'!E37</f>
        <v>0</v>
      </c>
      <c r="F40" s="145">
        <f>'Rekapitulace 2-6NP'!F37</f>
        <v>0</v>
      </c>
      <c r="G40" s="145">
        <f>'Rekapitulace 2-6NP'!G37</f>
        <v>0</v>
      </c>
      <c r="H40" s="145">
        <f>'Rekapitulace 2-6NP'!H37</f>
        <v>0</v>
      </c>
      <c r="I40" s="147">
        <f>'Rekapitulace 2-6NP'!I37</f>
        <v>0</v>
      </c>
    </row>
    <row r="41" spans="1:9" ht="13.5" thickBot="1">
      <c r="A41" s="144" t="s">
        <v>150</v>
      </c>
      <c r="B41" s="113" t="s">
        <v>151</v>
      </c>
      <c r="C41" s="35"/>
      <c r="D41" s="114"/>
      <c r="E41" s="145">
        <f>'Rekapitulace 1NP'!E26+'Rekapitulace 2-6NP'!E38</f>
        <v>0</v>
      </c>
      <c r="F41" s="145">
        <f>'Rekapitulace 1NP'!F26+'Rekapitulace 2-6NP'!F38</f>
        <v>0</v>
      </c>
      <c r="G41" s="145">
        <f>'Rekapitulace 1NP'!G26+'Rekapitulace 2-6NP'!G38</f>
        <v>0</v>
      </c>
      <c r="H41" s="145">
        <f>'Rekapitulace 1NP'!H26+'Rekapitulace 2-6NP'!H38</f>
        <v>0</v>
      </c>
      <c r="I41" s="147">
        <f>'Rekapitulace 1NP'!I26+'Rekapitulace 2-6NP'!I38</f>
        <v>0</v>
      </c>
    </row>
    <row r="42" spans="1:9" ht="13.5" thickBot="1">
      <c r="A42" s="115"/>
      <c r="B42" s="116" t="s">
        <v>58</v>
      </c>
      <c r="C42" s="116"/>
      <c r="D42" s="117"/>
      <c r="E42" s="118">
        <f>SUM(E7:E41)</f>
        <v>0</v>
      </c>
      <c r="F42" s="118">
        <f>SUM(F7:F41)</f>
        <v>0</v>
      </c>
      <c r="G42" s="118">
        <f>SUM(G7:G41)</f>
        <v>0</v>
      </c>
      <c r="H42" s="118">
        <f>SUM(H7:H41)</f>
        <v>0</v>
      </c>
      <c r="I42" s="120">
        <f>SUM(I7:I41)</f>
        <v>0</v>
      </c>
    </row>
    <row r="43" spans="1:9">
      <c r="A43" s="35"/>
      <c r="B43" s="35"/>
      <c r="C43" s="35"/>
      <c r="D43" s="35"/>
      <c r="E43" s="35"/>
      <c r="F43" s="35"/>
      <c r="G43" s="35"/>
      <c r="H43" s="35"/>
      <c r="I43" s="35"/>
    </row>
    <row r="44" spans="1:9" ht="18">
      <c r="A44" s="105" t="s">
        <v>59</v>
      </c>
      <c r="B44" s="105"/>
      <c r="C44" s="105"/>
      <c r="D44" s="105"/>
      <c r="E44" s="105"/>
      <c r="F44" s="105"/>
      <c r="G44" s="122"/>
      <c r="H44" s="105"/>
      <c r="I44" s="105"/>
    </row>
    <row r="45" spans="1:9" ht="13.5" thickBot="1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70" t="s">
        <v>60</v>
      </c>
      <c r="B46" s="71"/>
      <c r="C46" s="71"/>
      <c r="D46" s="123"/>
      <c r="E46" s="124" t="s">
        <v>61</v>
      </c>
      <c r="F46" s="125" t="s">
        <v>62</v>
      </c>
      <c r="G46" s="126" t="s">
        <v>63</v>
      </c>
      <c r="H46" s="127"/>
      <c r="I46" s="128" t="s">
        <v>61</v>
      </c>
    </row>
    <row r="47" spans="1:9">
      <c r="A47" s="64" t="s">
        <v>71</v>
      </c>
      <c r="B47" s="55"/>
      <c r="C47" s="55"/>
      <c r="D47" s="129"/>
      <c r="E47" s="130">
        <v>0</v>
      </c>
      <c r="F47" s="131">
        <v>0</v>
      </c>
      <c r="G47" s="132">
        <f>SUM(E42:I42)</f>
        <v>0</v>
      </c>
      <c r="H47" s="133"/>
      <c r="I47" s="134">
        <f t="shared" ref="I47:I54" si="0">E47+F47*G47/100</f>
        <v>0</v>
      </c>
    </row>
    <row r="48" spans="1:9">
      <c r="A48" s="64" t="s">
        <v>72</v>
      </c>
      <c r="B48" s="55"/>
      <c r="C48" s="55"/>
      <c r="D48" s="129"/>
      <c r="E48" s="130">
        <v>0</v>
      </c>
      <c r="F48" s="131">
        <v>0</v>
      </c>
      <c r="G48" s="132">
        <f>SUM(E42:I42)</f>
        <v>0</v>
      </c>
      <c r="H48" s="133"/>
      <c r="I48" s="134">
        <f t="shared" si="0"/>
        <v>0</v>
      </c>
    </row>
    <row r="49" spans="1:9">
      <c r="A49" s="64" t="s">
        <v>73</v>
      </c>
      <c r="B49" s="55"/>
      <c r="C49" s="55"/>
      <c r="D49" s="129"/>
      <c r="E49" s="130">
        <v>0</v>
      </c>
      <c r="F49" s="131">
        <v>0</v>
      </c>
      <c r="G49" s="132">
        <f>SUM(E42:I42)</f>
        <v>0</v>
      </c>
      <c r="H49" s="133"/>
      <c r="I49" s="134">
        <f t="shared" si="0"/>
        <v>0</v>
      </c>
    </row>
    <row r="50" spans="1:9">
      <c r="A50" s="64" t="s">
        <v>74</v>
      </c>
      <c r="B50" s="55"/>
      <c r="C50" s="55"/>
      <c r="D50" s="129"/>
      <c r="E50" s="130">
        <v>0</v>
      </c>
      <c r="F50" s="131">
        <v>0</v>
      </c>
      <c r="G50" s="132">
        <f>SUM(E42:I42)</f>
        <v>0</v>
      </c>
      <c r="H50" s="133"/>
      <c r="I50" s="134">
        <f t="shared" si="0"/>
        <v>0</v>
      </c>
    </row>
    <row r="51" spans="1:9">
      <c r="A51" s="64" t="s">
        <v>75</v>
      </c>
      <c r="B51" s="55"/>
      <c r="C51" s="55"/>
      <c r="D51" s="129"/>
      <c r="E51" s="130">
        <v>0</v>
      </c>
      <c r="F51" s="131">
        <v>0</v>
      </c>
      <c r="G51" s="132">
        <f>SUM(E42:I42)</f>
        <v>0</v>
      </c>
      <c r="H51" s="133"/>
      <c r="I51" s="134">
        <f t="shared" si="0"/>
        <v>0</v>
      </c>
    </row>
    <row r="52" spans="1:9">
      <c r="A52" s="64" t="s">
        <v>76</v>
      </c>
      <c r="B52" s="55"/>
      <c r="C52" s="55"/>
      <c r="D52" s="129"/>
      <c r="E52" s="130">
        <v>0</v>
      </c>
      <c r="F52" s="131">
        <v>0</v>
      </c>
      <c r="G52" s="132">
        <f>SUM(E42:I42)</f>
        <v>0</v>
      </c>
      <c r="H52" s="133"/>
      <c r="I52" s="134">
        <f t="shared" si="0"/>
        <v>0</v>
      </c>
    </row>
    <row r="53" spans="1:9">
      <c r="A53" s="64" t="s">
        <v>77</v>
      </c>
      <c r="B53" s="55"/>
      <c r="C53" s="55"/>
      <c r="D53" s="129"/>
      <c r="E53" s="130">
        <v>0</v>
      </c>
      <c r="F53" s="131">
        <v>0</v>
      </c>
      <c r="G53" s="132">
        <f>SUM(E42:I42)</f>
        <v>0</v>
      </c>
      <c r="H53" s="133"/>
      <c r="I53" s="134">
        <f t="shared" si="0"/>
        <v>0</v>
      </c>
    </row>
    <row r="54" spans="1:9">
      <c r="A54" s="64" t="s">
        <v>78</v>
      </c>
      <c r="B54" s="55"/>
      <c r="C54" s="55"/>
      <c r="D54" s="129"/>
      <c r="E54" s="130">
        <v>0</v>
      </c>
      <c r="F54" s="131">
        <v>0</v>
      </c>
      <c r="G54" s="132">
        <f>SUM(E42:I42)</f>
        <v>0</v>
      </c>
      <c r="H54" s="133"/>
      <c r="I54" s="148">
        <f t="shared" si="0"/>
        <v>0</v>
      </c>
    </row>
    <row r="55" spans="1:9" ht="13.5" thickBot="1">
      <c r="A55" s="135"/>
      <c r="B55" s="136" t="s">
        <v>64</v>
      </c>
      <c r="C55" s="137"/>
      <c r="D55" s="138"/>
      <c r="E55" s="139"/>
      <c r="F55" s="140"/>
      <c r="G55" s="140"/>
      <c r="H55" s="140"/>
      <c r="I55" s="149">
        <f>SUM(I47:I54)</f>
        <v>0</v>
      </c>
    </row>
  </sheetData>
  <sheetProtection password="B099" sheet="1" objects="1" scenarios="1"/>
  <mergeCells count="3">
    <mergeCell ref="A1:B1"/>
    <mergeCell ref="A2:B2"/>
    <mergeCell ref="G2:I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G22" sqref="G22"/>
    </sheetView>
  </sheetViews>
  <sheetFormatPr defaultRowHeight="12.75"/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9" ht="13.5" thickBot="1">
      <c r="A2" s="163" t="s">
        <v>51</v>
      </c>
      <c r="B2" s="164"/>
      <c r="C2" s="101" t="s">
        <v>86</v>
      </c>
      <c r="D2" s="102"/>
      <c r="E2" s="103"/>
      <c r="F2" s="102"/>
      <c r="G2" s="165" t="s">
        <v>86</v>
      </c>
      <c r="H2" s="166"/>
      <c r="I2" s="167"/>
    </row>
    <row r="3" spans="1:9" ht="13.5" thickTop="1">
      <c r="A3" s="3"/>
      <c r="B3" s="3"/>
      <c r="C3" s="3"/>
      <c r="D3" s="3"/>
      <c r="E3" s="3"/>
      <c r="F3" s="35"/>
      <c r="G3" s="3"/>
      <c r="H3" s="3"/>
      <c r="I3" s="3"/>
    </row>
    <row r="4" spans="1:9" ht="18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3"/>
      <c r="B5" s="3"/>
      <c r="C5" s="3"/>
      <c r="D5" s="3"/>
      <c r="E5" s="3"/>
      <c r="F5" s="3"/>
      <c r="G5" s="3"/>
      <c r="H5" s="3"/>
      <c r="I5" s="3"/>
    </row>
    <row r="6" spans="1:9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>
      <c r="A7" s="144" t="str">
        <f>[1]Položky!B7</f>
        <v>03</v>
      </c>
      <c r="B7" s="113" t="str">
        <f>[1]Položky!C7</f>
        <v>Vedlejší náklady</v>
      </c>
      <c r="C7" s="35"/>
      <c r="D7" s="114"/>
      <c r="E7" s="145">
        <f>[1]Položky!BC19</f>
        <v>0</v>
      </c>
      <c r="F7" s="146">
        <f>[1]Položky!BD19</f>
        <v>0</v>
      </c>
      <c r="G7" s="146">
        <f>[1]Položky!BE19</f>
        <v>0</v>
      </c>
      <c r="H7" s="146">
        <f>[1]Položky!BF19</f>
        <v>0</v>
      </c>
      <c r="I7" s="147">
        <f>[1]Položky!BG19</f>
        <v>0</v>
      </c>
    </row>
    <row r="8" spans="1:9" ht="13.5" thickBot="1">
      <c r="A8" s="144" t="s">
        <v>87</v>
      </c>
      <c r="B8" s="113" t="str">
        <f>[1]Položky!C20</f>
        <v>Ostatní náklady</v>
      </c>
      <c r="C8" s="35"/>
      <c r="D8" s="114"/>
      <c r="E8" s="145">
        <f>[1]Položky!G28</f>
        <v>0</v>
      </c>
      <c r="F8" s="146">
        <f>[1]Položky!BD20</f>
        <v>0</v>
      </c>
      <c r="G8" s="146">
        <f>[1]Položky!BE20</f>
        <v>0</v>
      </c>
      <c r="H8" s="146">
        <f>[1]Položky!BF20</f>
        <v>0</v>
      </c>
      <c r="I8" s="147">
        <f>[1]Položky!BG20</f>
        <v>0</v>
      </c>
    </row>
    <row r="9" spans="1:9" ht="13.5" thickBot="1">
      <c r="A9" s="115"/>
      <c r="B9" s="116" t="s">
        <v>58</v>
      </c>
      <c r="C9" s="116"/>
      <c r="D9" s="117"/>
      <c r="E9" s="118">
        <f>SUM(E7:E8)</f>
        <v>0</v>
      </c>
      <c r="F9" s="119">
        <f>SUM(F7:F7)</f>
        <v>0</v>
      </c>
      <c r="G9" s="119">
        <f>SUM(G7:G7)</f>
        <v>0</v>
      </c>
      <c r="H9" s="119">
        <f>SUM(H7:H7)</f>
        <v>0</v>
      </c>
      <c r="I9" s="120">
        <f>SUM(I7:I7)</f>
        <v>0</v>
      </c>
    </row>
    <row r="10" spans="1:9">
      <c r="A10" s="35"/>
      <c r="B10" s="35"/>
      <c r="C10" s="35"/>
      <c r="D10" s="35"/>
      <c r="E10" s="35"/>
      <c r="F10" s="35"/>
      <c r="G10" s="35"/>
      <c r="H10" s="35"/>
      <c r="I10" s="35"/>
    </row>
    <row r="11" spans="1:9" ht="18">
      <c r="A11" s="105" t="s">
        <v>59</v>
      </c>
      <c r="B11" s="105"/>
      <c r="C11" s="105"/>
      <c r="D11" s="105"/>
      <c r="E11" s="105"/>
      <c r="F11" s="105"/>
      <c r="G11" s="122"/>
      <c r="H11" s="105"/>
      <c r="I11" s="105"/>
    </row>
    <row r="12" spans="1:9" ht="13.5" thickBot="1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70" t="s">
        <v>60</v>
      </c>
      <c r="B13" s="71"/>
      <c r="C13" s="71"/>
      <c r="D13" s="123"/>
      <c r="E13" s="124" t="s">
        <v>61</v>
      </c>
      <c r="F13" s="125" t="s">
        <v>62</v>
      </c>
      <c r="G13" s="126" t="s">
        <v>63</v>
      </c>
      <c r="H13" s="127"/>
      <c r="I13" s="128" t="s">
        <v>61</v>
      </c>
    </row>
    <row r="14" spans="1:9">
      <c r="A14" s="64" t="s">
        <v>71</v>
      </c>
      <c r="B14" s="55"/>
      <c r="C14" s="55"/>
      <c r="D14" s="129"/>
      <c r="E14" s="130">
        <v>0</v>
      </c>
      <c r="F14" s="131">
        <v>0</v>
      </c>
      <c r="G14" s="132">
        <f>SUM(E9:I9)</f>
        <v>0</v>
      </c>
      <c r="H14" s="133"/>
      <c r="I14" s="134">
        <f t="shared" ref="I14:I21" si="0">E14+F14*G14/100</f>
        <v>0</v>
      </c>
    </row>
    <row r="15" spans="1:9">
      <c r="A15" s="64" t="s">
        <v>72</v>
      </c>
      <c r="B15" s="55"/>
      <c r="C15" s="55"/>
      <c r="D15" s="129"/>
      <c r="E15" s="130">
        <v>0</v>
      </c>
      <c r="F15" s="131">
        <v>0</v>
      </c>
      <c r="G15" s="132">
        <f>SUM(E9:I9)</f>
        <v>0</v>
      </c>
      <c r="H15" s="133"/>
      <c r="I15" s="134">
        <f t="shared" si="0"/>
        <v>0</v>
      </c>
    </row>
    <row r="16" spans="1:9">
      <c r="A16" s="64" t="s">
        <v>73</v>
      </c>
      <c r="B16" s="55"/>
      <c r="C16" s="55"/>
      <c r="D16" s="129"/>
      <c r="E16" s="130">
        <v>0</v>
      </c>
      <c r="F16" s="131">
        <v>0</v>
      </c>
      <c r="G16" s="132">
        <f>SUM(E9:I9)</f>
        <v>0</v>
      </c>
      <c r="H16" s="133"/>
      <c r="I16" s="134">
        <f t="shared" si="0"/>
        <v>0</v>
      </c>
    </row>
    <row r="17" spans="1:9">
      <c r="A17" s="64" t="s">
        <v>74</v>
      </c>
      <c r="B17" s="55"/>
      <c r="C17" s="55"/>
      <c r="D17" s="129"/>
      <c r="E17" s="130">
        <v>0</v>
      </c>
      <c r="F17" s="131">
        <v>0</v>
      </c>
      <c r="G17" s="132">
        <f>SUM(E9:I9)</f>
        <v>0</v>
      </c>
      <c r="H17" s="133"/>
      <c r="I17" s="134">
        <f t="shared" si="0"/>
        <v>0</v>
      </c>
    </row>
    <row r="18" spans="1:9">
      <c r="A18" s="64" t="s">
        <v>75</v>
      </c>
      <c r="B18" s="55"/>
      <c r="C18" s="55"/>
      <c r="D18" s="129"/>
      <c r="E18" s="130">
        <v>0</v>
      </c>
      <c r="F18" s="131">
        <v>0</v>
      </c>
      <c r="G18" s="132">
        <f>SUM(E9:I9)</f>
        <v>0</v>
      </c>
      <c r="H18" s="133"/>
      <c r="I18" s="134">
        <f t="shared" si="0"/>
        <v>0</v>
      </c>
    </row>
    <row r="19" spans="1:9">
      <c r="A19" s="64" t="s">
        <v>76</v>
      </c>
      <c r="B19" s="55"/>
      <c r="C19" s="55"/>
      <c r="D19" s="129"/>
      <c r="E19" s="130">
        <v>0</v>
      </c>
      <c r="F19" s="131">
        <v>0</v>
      </c>
      <c r="G19" s="132">
        <f>SUM(E9:I9)</f>
        <v>0</v>
      </c>
      <c r="H19" s="133"/>
      <c r="I19" s="134">
        <f t="shared" si="0"/>
        <v>0</v>
      </c>
    </row>
    <row r="20" spans="1:9">
      <c r="A20" s="64" t="s">
        <v>77</v>
      </c>
      <c r="B20" s="55"/>
      <c r="C20" s="55"/>
      <c r="D20" s="129"/>
      <c r="E20" s="130">
        <v>0</v>
      </c>
      <c r="F20" s="131">
        <v>0</v>
      </c>
      <c r="G20" s="132">
        <f>SUM(E9:I9)</f>
        <v>0</v>
      </c>
      <c r="H20" s="133"/>
      <c r="I20" s="134">
        <f t="shared" si="0"/>
        <v>0</v>
      </c>
    </row>
    <row r="21" spans="1:9">
      <c r="A21" s="64" t="s">
        <v>78</v>
      </c>
      <c r="B21" s="55"/>
      <c r="C21" s="55"/>
      <c r="D21" s="129"/>
      <c r="E21" s="130">
        <v>0</v>
      </c>
      <c r="F21" s="131">
        <v>0</v>
      </c>
      <c r="G21" s="132">
        <f>SUM(E9:I9)</f>
        <v>0</v>
      </c>
      <c r="H21" s="133"/>
      <c r="I21" s="134">
        <f t="shared" si="0"/>
        <v>0</v>
      </c>
    </row>
    <row r="22" spans="1:9" ht="13.5" thickBot="1">
      <c r="A22" s="135"/>
      <c r="B22" s="136" t="s">
        <v>64</v>
      </c>
      <c r="C22" s="137"/>
      <c r="D22" s="138"/>
      <c r="E22" s="139"/>
      <c r="F22" s="140"/>
      <c r="G22" s="140"/>
      <c r="H22" s="168">
        <f>SUM(I14:I21)</f>
        <v>0</v>
      </c>
      <c r="I22" s="169"/>
    </row>
  </sheetData>
  <sheetProtection password="B099" sheet="1" objects="1" scenarios="1"/>
  <mergeCells count="4">
    <mergeCell ref="A1:B1"/>
    <mergeCell ref="A2:B2"/>
    <mergeCell ref="G2:I2"/>
    <mergeCell ref="H22:I2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workbookViewId="0">
      <selection activeCell="L31" sqref="L31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69</v>
      </c>
      <c r="I1" s="100"/>
    </row>
    <row r="2" spans="1:9" ht="13.5" thickBot="1">
      <c r="A2" s="163" t="s">
        <v>51</v>
      </c>
      <c r="B2" s="164"/>
      <c r="C2" s="101" t="str">
        <f>CONCATENATE(cisloobjektu," ",nazevobjektu)</f>
        <v>1 Stavební úpravy blok A Kohoutova 7</v>
      </c>
      <c r="D2" s="102"/>
      <c r="E2" s="103"/>
      <c r="F2" s="102"/>
      <c r="G2" s="165" t="s">
        <v>153</v>
      </c>
      <c r="H2" s="166"/>
      <c r="I2" s="167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44" t="str">
        <f>[2]Položky!B7</f>
        <v>3</v>
      </c>
      <c r="B7" s="113" t="str">
        <f>[2]Položky!C7</f>
        <v>Svislé a kompletní konstrukce</v>
      </c>
      <c r="D7" s="114"/>
      <c r="E7" s="145">
        <f>[2]Položky!BC53</f>
        <v>0</v>
      </c>
      <c r="F7" s="146">
        <f>[2]Položky!BD53</f>
        <v>0</v>
      </c>
      <c r="G7" s="146">
        <f>[2]Položky!BE53</f>
        <v>0</v>
      </c>
      <c r="H7" s="146">
        <f>[2]Položky!BF53</f>
        <v>0</v>
      </c>
      <c r="I7" s="147">
        <f>[2]Položky!BG53</f>
        <v>0</v>
      </c>
    </row>
    <row r="8" spans="1:9" s="35" customFormat="1">
      <c r="A8" s="144" t="str">
        <f>[2]Položky!B54</f>
        <v>4</v>
      </c>
      <c r="B8" s="113" t="str">
        <f>[2]Položky!C54</f>
        <v>Vodorovné konstrukce</v>
      </c>
      <c r="D8" s="114"/>
      <c r="E8" s="145">
        <f>[2]Položky!BC68</f>
        <v>0</v>
      </c>
      <c r="F8" s="146">
        <f>[2]Položky!BD68</f>
        <v>0</v>
      </c>
      <c r="G8" s="146">
        <f>[2]Položky!BE68</f>
        <v>0</v>
      </c>
      <c r="H8" s="146">
        <f>[2]Položky!BF68</f>
        <v>0</v>
      </c>
      <c r="I8" s="147">
        <f>[2]Položky!BG68</f>
        <v>0</v>
      </c>
    </row>
    <row r="9" spans="1:9" s="35" customFormat="1">
      <c r="A9" s="144" t="str">
        <f>[2]Položky!B69</f>
        <v>61</v>
      </c>
      <c r="B9" s="113" t="str">
        <f>[2]Položky!C69</f>
        <v>Upravy povrchů vnitřní</v>
      </c>
      <c r="D9" s="114"/>
      <c r="E9" s="145">
        <f>[2]Položky!BC100</f>
        <v>0</v>
      </c>
      <c r="F9" s="146">
        <f>[2]Položky!BD100</f>
        <v>0</v>
      </c>
      <c r="G9" s="146">
        <f>[2]Položky!BE100</f>
        <v>0</v>
      </c>
      <c r="H9" s="146">
        <f>[2]Položky!BF100</f>
        <v>0</v>
      </c>
      <c r="I9" s="147">
        <f>[2]Položky!BG100</f>
        <v>0</v>
      </c>
    </row>
    <row r="10" spans="1:9" s="35" customFormat="1">
      <c r="A10" s="144" t="str">
        <f>[2]Položky!B101</f>
        <v>63</v>
      </c>
      <c r="B10" s="113" t="str">
        <f>[2]Položky!C101</f>
        <v>Podlahy a podlahové konstrukce</v>
      </c>
      <c r="D10" s="114"/>
      <c r="E10" s="145">
        <f>[2]Položky!BC238</f>
        <v>0</v>
      </c>
      <c r="F10" s="146">
        <f>[2]Položky!BD238</f>
        <v>0</v>
      </c>
      <c r="G10" s="146">
        <f>[2]Položky!BE238</f>
        <v>0</v>
      </c>
      <c r="H10" s="146">
        <f>[2]Položky!BF238</f>
        <v>0</v>
      </c>
      <c r="I10" s="147">
        <f>[2]Položky!BG238</f>
        <v>0</v>
      </c>
    </row>
    <row r="11" spans="1:9" s="35" customFormat="1">
      <c r="A11" s="144" t="str">
        <f>[2]Položky!B239</f>
        <v>924</v>
      </c>
      <c r="B11" s="113" t="str">
        <f>[2]Položky!C239</f>
        <v>Ostatní práce</v>
      </c>
      <c r="D11" s="114"/>
      <c r="E11" s="145">
        <f>[2]Položky!BC249</f>
        <v>0</v>
      </c>
      <c r="F11" s="146">
        <f>[2]Položky!BD249</f>
        <v>0</v>
      </c>
      <c r="G11" s="146">
        <f>[2]Položky!BE249</f>
        <v>0</v>
      </c>
      <c r="H11" s="146">
        <f>[2]Položky!BF249</f>
        <v>0</v>
      </c>
      <c r="I11" s="147">
        <f>[2]Položky!BG249</f>
        <v>0</v>
      </c>
    </row>
    <row r="12" spans="1:9" s="35" customFormat="1">
      <c r="A12" s="144" t="str">
        <f>[2]Položky!B250</f>
        <v>94</v>
      </c>
      <c r="B12" s="113" t="str">
        <f>[2]Položky!C250</f>
        <v>Lešení a stavební výtahy</v>
      </c>
      <c r="D12" s="114"/>
      <c r="E12" s="145">
        <f>[2]Položky!BC256</f>
        <v>0</v>
      </c>
      <c r="F12" s="146">
        <f>[2]Položky!BD256</f>
        <v>0</v>
      </c>
      <c r="G12" s="146">
        <f>[2]Položky!BE256</f>
        <v>0</v>
      </c>
      <c r="H12" s="146">
        <f>[2]Položky!BF256</f>
        <v>0</v>
      </c>
      <c r="I12" s="147">
        <f>[2]Položky!BG256</f>
        <v>0</v>
      </c>
    </row>
    <row r="13" spans="1:9" s="35" customFormat="1">
      <c r="A13" s="144" t="str">
        <f>[2]Položky!B257</f>
        <v>95</v>
      </c>
      <c r="B13" s="113" t="str">
        <f>[2]Položky!C257</f>
        <v>Dokončovací konstrukce na pozemních stavbách</v>
      </c>
      <c r="D13" s="114"/>
      <c r="E13" s="145">
        <f>[2]Položky!BC286</f>
        <v>0</v>
      </c>
      <c r="F13" s="146">
        <f>[2]Položky!BD286</f>
        <v>0</v>
      </c>
      <c r="G13" s="146">
        <f>[2]Položky!BE286</f>
        <v>0</v>
      </c>
      <c r="H13" s="146">
        <f>[2]Položky!BF286</f>
        <v>0</v>
      </c>
      <c r="I13" s="147">
        <f>[2]Položky!BG286</f>
        <v>0</v>
      </c>
    </row>
    <row r="14" spans="1:9" s="35" customFormat="1">
      <c r="A14" s="144" t="str">
        <f>[2]Položky!B287</f>
        <v>96</v>
      </c>
      <c r="B14" s="113" t="str">
        <f>[2]Položky!C287</f>
        <v>Bourání konstrukcí</v>
      </c>
      <c r="D14" s="114"/>
      <c r="E14" s="145">
        <f>[2]Položky!BC435</f>
        <v>0</v>
      </c>
      <c r="F14" s="146">
        <f>[2]Položky!BD435</f>
        <v>0</v>
      </c>
      <c r="G14" s="146">
        <f>[2]Položky!BE435</f>
        <v>0</v>
      </c>
      <c r="H14" s="146">
        <f>[2]Položky!BF435</f>
        <v>0</v>
      </c>
      <c r="I14" s="147">
        <f>[2]Položky!BG435</f>
        <v>0</v>
      </c>
    </row>
    <row r="15" spans="1:9" s="35" customFormat="1">
      <c r="A15" s="144" t="str">
        <f>[2]Položky!B436</f>
        <v>97</v>
      </c>
      <c r="B15" s="113" t="str">
        <f>[2]Položky!C436</f>
        <v>Prorážení otvorů</v>
      </c>
      <c r="D15" s="114"/>
      <c r="E15" s="145">
        <f>[2]Položky!BC492</f>
        <v>0</v>
      </c>
      <c r="F15" s="146">
        <f>[2]Položky!BD492</f>
        <v>0</v>
      </c>
      <c r="G15" s="146">
        <f>[2]Položky!BE492</f>
        <v>0</v>
      </c>
      <c r="H15" s="146">
        <f>[2]Položky!BF492</f>
        <v>0</v>
      </c>
      <c r="I15" s="147">
        <f>[2]Položky!BG492</f>
        <v>0</v>
      </c>
    </row>
    <row r="16" spans="1:9" s="35" customFormat="1">
      <c r="A16" s="144" t="str">
        <f>[2]Položky!B493</f>
        <v>994</v>
      </c>
      <c r="B16" s="113" t="str">
        <f>[2]Položky!C493</f>
        <v>Požární ochrana</v>
      </c>
      <c r="D16" s="114"/>
      <c r="E16" s="145">
        <f>[2]Položky!BC496</f>
        <v>0</v>
      </c>
      <c r="F16" s="146">
        <f>[2]Položky!BD496</f>
        <v>0</v>
      </c>
      <c r="G16" s="146">
        <f>[2]Položky!BE496</f>
        <v>0</v>
      </c>
      <c r="H16" s="146">
        <f>[2]Položky!BF496</f>
        <v>0</v>
      </c>
      <c r="I16" s="147">
        <f>[2]Položky!BG496</f>
        <v>0</v>
      </c>
    </row>
    <row r="17" spans="1:57" s="35" customFormat="1">
      <c r="A17" s="144" t="str">
        <f>[2]Položky!B497</f>
        <v>711</v>
      </c>
      <c r="B17" s="113" t="str">
        <f>[2]Položky!C497</f>
        <v>Izolace proti vodě</v>
      </c>
      <c r="D17" s="114"/>
      <c r="E17" s="145">
        <f>[2]Položky!BC623</f>
        <v>0</v>
      </c>
      <c r="F17" s="146">
        <f>[2]Položky!BD623</f>
        <v>0</v>
      </c>
      <c r="G17" s="146">
        <f>[2]Položky!BE623</f>
        <v>0</v>
      </c>
      <c r="H17" s="146">
        <f>[2]Položky!BF623</f>
        <v>0</v>
      </c>
      <c r="I17" s="147">
        <f>[2]Položky!BG623</f>
        <v>0</v>
      </c>
    </row>
    <row r="18" spans="1:57" s="35" customFormat="1">
      <c r="A18" s="144" t="str">
        <f>[2]Položky!B624</f>
        <v>725</v>
      </c>
      <c r="B18" s="113" t="str">
        <f>[2]Položky!C624</f>
        <v>Zařizovací předměty</v>
      </c>
      <c r="D18" s="114"/>
      <c r="E18" s="145">
        <f>[2]Položky!BC628</f>
        <v>0</v>
      </c>
      <c r="F18" s="146">
        <f>[2]Položky!BD628</f>
        <v>0</v>
      </c>
      <c r="G18" s="146">
        <f>[2]Položky!BE628</f>
        <v>0</v>
      </c>
      <c r="H18" s="146">
        <f>[2]Položky!BF628</f>
        <v>0</v>
      </c>
      <c r="I18" s="147">
        <f>[2]Položky!BG628</f>
        <v>0</v>
      </c>
    </row>
    <row r="19" spans="1:57" s="35" customFormat="1">
      <c r="A19" s="144" t="str">
        <f>[2]Položky!B629</f>
        <v>766</v>
      </c>
      <c r="B19" s="113" t="str">
        <f>[2]Položky!C629</f>
        <v>Konstrukce truhlářské</v>
      </c>
      <c r="D19" s="114"/>
      <c r="E19" s="145">
        <f>[2]Položky!BC662</f>
        <v>0</v>
      </c>
      <c r="F19" s="146">
        <f>[2]Položky!BD662</f>
        <v>0</v>
      </c>
      <c r="G19" s="146">
        <f>[2]Položky!BE662</f>
        <v>0</v>
      </c>
      <c r="H19" s="146">
        <f>[2]Položky!BF662</f>
        <v>0</v>
      </c>
      <c r="I19" s="147">
        <f>[2]Položky!BG662</f>
        <v>0</v>
      </c>
    </row>
    <row r="20" spans="1:57" s="35" customFormat="1">
      <c r="A20" s="144" t="str">
        <f>[2]Položky!B663</f>
        <v>767</v>
      </c>
      <c r="B20" s="113" t="str">
        <f>[2]Položky!C663</f>
        <v>Konstrukce zámečnické</v>
      </c>
      <c r="D20" s="114"/>
      <c r="E20" s="145">
        <f>[2]Položky!BC676</f>
        <v>0</v>
      </c>
      <c r="F20" s="146">
        <f>[2]Položky!BD676</f>
        <v>0</v>
      </c>
      <c r="G20" s="146">
        <f>[2]Položky!BE676</f>
        <v>0</v>
      </c>
      <c r="H20" s="146">
        <f>[2]Položky!BF676</f>
        <v>0</v>
      </c>
      <c r="I20" s="147">
        <f>[2]Položky!BG676</f>
        <v>0</v>
      </c>
    </row>
    <row r="21" spans="1:57" s="35" customFormat="1">
      <c r="A21" s="144" t="str">
        <f>[2]Položky!B677</f>
        <v>771</v>
      </c>
      <c r="B21" s="113" t="str">
        <f>[2]Položky!C677</f>
        <v>Podlahy z dlaždic a obklady</v>
      </c>
      <c r="D21" s="114"/>
      <c r="E21" s="145">
        <f>[2]Položky!BC780</f>
        <v>0</v>
      </c>
      <c r="F21" s="146">
        <f>[2]Položky!BD780</f>
        <v>0</v>
      </c>
      <c r="G21" s="146">
        <f>[2]Položky!BE780</f>
        <v>0</v>
      </c>
      <c r="H21" s="146">
        <f>[2]Položky!BF780</f>
        <v>0</v>
      </c>
      <c r="I21" s="147">
        <f>[2]Položky!BG780</f>
        <v>0</v>
      </c>
    </row>
    <row r="22" spans="1:57" s="35" customFormat="1">
      <c r="A22" s="144" t="str">
        <f>[2]Položky!B781</f>
        <v>775</v>
      </c>
      <c r="B22" s="113" t="str">
        <f>[2]Položky!C781</f>
        <v>Podlahy vlysové a parketové</v>
      </c>
      <c r="D22" s="114"/>
      <c r="E22" s="145">
        <f>[2]Položky!BC823</f>
        <v>0</v>
      </c>
      <c r="F22" s="146">
        <f>[2]Položky!BD823</f>
        <v>0</v>
      </c>
      <c r="G22" s="146">
        <f>[2]Položky!BE823</f>
        <v>0</v>
      </c>
      <c r="H22" s="146">
        <f>[2]Položky!BF823</f>
        <v>0</v>
      </c>
      <c r="I22" s="147">
        <f>[2]Položky!BG823</f>
        <v>0</v>
      </c>
    </row>
    <row r="23" spans="1:57" s="35" customFormat="1">
      <c r="A23" s="144" t="str">
        <f>[2]Položky!B824</f>
        <v>776</v>
      </c>
      <c r="B23" s="113" t="str">
        <f>[2]Položky!C824</f>
        <v>Podlahy povlakové</v>
      </c>
      <c r="D23" s="114"/>
      <c r="E23" s="145">
        <f>[2]Položky!BC882</f>
        <v>0</v>
      </c>
      <c r="F23" s="146">
        <f>[2]Položky!BD882</f>
        <v>0</v>
      </c>
      <c r="G23" s="146">
        <f>[2]Položky!BE882</f>
        <v>0</v>
      </c>
      <c r="H23" s="146">
        <f>[2]Položky!BF882</f>
        <v>0</v>
      </c>
      <c r="I23" s="147">
        <f>[2]Položky!BG882</f>
        <v>0</v>
      </c>
    </row>
    <row r="24" spans="1:57" s="35" customFormat="1">
      <c r="A24" s="144" t="str">
        <f>[2]Položky!B883</f>
        <v>781</v>
      </c>
      <c r="B24" s="113" t="str">
        <f>[2]Položky!C883</f>
        <v>Obklady keramické</v>
      </c>
      <c r="D24" s="114"/>
      <c r="E24" s="145">
        <f>[2]Položky!BC908</f>
        <v>0</v>
      </c>
      <c r="F24" s="146">
        <f>[2]Položky!BD908</f>
        <v>0</v>
      </c>
      <c r="G24" s="146">
        <f>[2]Položky!BE908</f>
        <v>0</v>
      </c>
      <c r="H24" s="146">
        <f>[2]Položky!BF908</f>
        <v>0</v>
      </c>
      <c r="I24" s="147">
        <f>[2]Položky!BG908</f>
        <v>0</v>
      </c>
    </row>
    <row r="25" spans="1:57" s="35" customFormat="1">
      <c r="A25" s="144" t="str">
        <f>[2]Položky!B909</f>
        <v>784</v>
      </c>
      <c r="B25" s="113" t="str">
        <f>[2]Položky!C909</f>
        <v>Malby</v>
      </c>
      <c r="D25" s="114"/>
      <c r="E25" s="145">
        <f>[2]Položky!BC1049</f>
        <v>0</v>
      </c>
      <c r="F25" s="146">
        <f>[2]Položky!BD1049</f>
        <v>0</v>
      </c>
      <c r="G25" s="146">
        <f>[2]Položky!BE1049</f>
        <v>0</v>
      </c>
      <c r="H25" s="146">
        <f>[2]Položky!BF1049</f>
        <v>0</v>
      </c>
      <c r="I25" s="147">
        <f>[2]Položky!BG1049</f>
        <v>0</v>
      </c>
    </row>
    <row r="26" spans="1:57" s="35" customFormat="1" ht="13.5" thickBot="1">
      <c r="A26" s="144" t="str">
        <f>[2]Položky!B1050</f>
        <v>D96</v>
      </c>
      <c r="B26" s="113" t="str">
        <f>[2]Položky!C1050</f>
        <v>Přesuny suti a vybouraných hmot</v>
      </c>
      <c r="D26" s="114"/>
      <c r="E26" s="145">
        <f>[2]Položky!BC1065</f>
        <v>0</v>
      </c>
      <c r="F26" s="146">
        <f>[2]Položky!BD1065</f>
        <v>0</v>
      </c>
      <c r="G26" s="146">
        <f>[2]Položky!BE1065</f>
        <v>0</v>
      </c>
      <c r="H26" s="146">
        <f>[2]Položky!BF1065</f>
        <v>0</v>
      </c>
      <c r="I26" s="147">
        <f>[2]Položky!BG1065</f>
        <v>0</v>
      </c>
    </row>
    <row r="27" spans="1:57" s="121" customFormat="1" ht="13.5" thickBot="1">
      <c r="A27" s="115"/>
      <c r="B27" s="116" t="s">
        <v>58</v>
      </c>
      <c r="C27" s="116"/>
      <c r="D27" s="117"/>
      <c r="E27" s="118">
        <f>SUM(E7:E26)</f>
        <v>0</v>
      </c>
      <c r="F27" s="119">
        <f>SUM(F7:F26)</f>
        <v>0</v>
      </c>
      <c r="G27" s="119">
        <f>SUM(G7:G26)</f>
        <v>0</v>
      </c>
      <c r="H27" s="119">
        <f>SUM(H7:H26)</f>
        <v>0</v>
      </c>
      <c r="I27" s="120">
        <f>SUM(I7:I26)</f>
        <v>0</v>
      </c>
    </row>
    <row r="28" spans="1:57">
      <c r="A28" s="35"/>
      <c r="B28" s="35"/>
      <c r="C28" s="35"/>
      <c r="D28" s="35"/>
      <c r="E28" s="35"/>
      <c r="F28" s="35"/>
      <c r="G28" s="35"/>
      <c r="H28" s="35"/>
      <c r="I28" s="35"/>
    </row>
    <row r="29" spans="1:57" ht="19.5" customHeight="1">
      <c r="A29" s="105" t="s">
        <v>59</v>
      </c>
      <c r="B29" s="105"/>
      <c r="C29" s="105"/>
      <c r="D29" s="105"/>
      <c r="E29" s="105"/>
      <c r="F29" s="105"/>
      <c r="G29" s="122"/>
      <c r="H29" s="105"/>
      <c r="I29" s="105"/>
      <c r="BA29" s="41"/>
      <c r="BB29" s="41"/>
      <c r="BC29" s="41"/>
      <c r="BD29" s="41"/>
      <c r="BE29" s="41"/>
    </row>
    <row r="30" spans="1:57" ht="13.5" thickBot="1"/>
    <row r="31" spans="1:57">
      <c r="A31" s="70" t="s">
        <v>60</v>
      </c>
      <c r="B31" s="71"/>
      <c r="C31" s="71"/>
      <c r="D31" s="123"/>
      <c r="E31" s="124" t="s">
        <v>61</v>
      </c>
      <c r="F31" s="125" t="s">
        <v>62</v>
      </c>
      <c r="G31" s="126" t="s">
        <v>63</v>
      </c>
      <c r="H31" s="127"/>
      <c r="I31" s="128" t="s">
        <v>61</v>
      </c>
    </row>
    <row r="32" spans="1:57">
      <c r="A32" s="64" t="s">
        <v>71</v>
      </c>
      <c r="B32" s="55"/>
      <c r="C32" s="55"/>
      <c r="D32" s="129"/>
      <c r="E32" s="130">
        <v>0</v>
      </c>
      <c r="F32" s="131">
        <v>0</v>
      </c>
      <c r="G32" s="132">
        <f t="shared" ref="G32:G39" si="0">CHOOSE(BA32+1,HSV+PSV,HSV+PSV+Mont,HSV+PSV+Dodavka+Mont,HSV,PSV,Mont,Dodavka,Mont+Dodavka,0)</f>
        <v>0</v>
      </c>
      <c r="H32" s="133"/>
      <c r="I32" s="134">
        <f t="shared" ref="I32:I39" si="1">E32+F32*G32/100</f>
        <v>0</v>
      </c>
      <c r="BA32" s="3">
        <v>0</v>
      </c>
    </row>
    <row r="33" spans="1:53">
      <c r="A33" s="64" t="s">
        <v>72</v>
      </c>
      <c r="B33" s="55"/>
      <c r="C33" s="55"/>
      <c r="D33" s="129"/>
      <c r="E33" s="130">
        <v>0</v>
      </c>
      <c r="F33" s="131">
        <v>0</v>
      </c>
      <c r="G33" s="132">
        <f t="shared" si="0"/>
        <v>0</v>
      </c>
      <c r="H33" s="133"/>
      <c r="I33" s="134">
        <f t="shared" si="1"/>
        <v>0</v>
      </c>
      <c r="BA33" s="3">
        <v>0</v>
      </c>
    </row>
    <row r="34" spans="1:53">
      <c r="A34" s="64" t="s">
        <v>73</v>
      </c>
      <c r="B34" s="55"/>
      <c r="C34" s="55"/>
      <c r="D34" s="129"/>
      <c r="E34" s="130">
        <v>0</v>
      </c>
      <c r="F34" s="131">
        <v>0</v>
      </c>
      <c r="G34" s="132">
        <f t="shared" si="0"/>
        <v>0</v>
      </c>
      <c r="H34" s="133"/>
      <c r="I34" s="134">
        <f t="shared" si="1"/>
        <v>0</v>
      </c>
      <c r="BA34" s="3">
        <v>0</v>
      </c>
    </row>
    <row r="35" spans="1:53">
      <c r="A35" s="64" t="s">
        <v>74</v>
      </c>
      <c r="B35" s="55"/>
      <c r="C35" s="55"/>
      <c r="D35" s="129"/>
      <c r="E35" s="130">
        <v>0</v>
      </c>
      <c r="F35" s="131">
        <v>0</v>
      </c>
      <c r="G35" s="132">
        <f t="shared" si="0"/>
        <v>0</v>
      </c>
      <c r="H35" s="133"/>
      <c r="I35" s="134">
        <f t="shared" si="1"/>
        <v>0</v>
      </c>
      <c r="BA35" s="3">
        <v>0</v>
      </c>
    </row>
    <row r="36" spans="1:53">
      <c r="A36" s="64" t="s">
        <v>75</v>
      </c>
      <c r="B36" s="55"/>
      <c r="C36" s="55"/>
      <c r="D36" s="129"/>
      <c r="E36" s="130">
        <v>0</v>
      </c>
      <c r="F36" s="131">
        <v>0</v>
      </c>
      <c r="G36" s="132">
        <f t="shared" si="0"/>
        <v>0</v>
      </c>
      <c r="H36" s="133"/>
      <c r="I36" s="134">
        <f t="shared" si="1"/>
        <v>0</v>
      </c>
      <c r="BA36" s="3">
        <v>1</v>
      </c>
    </row>
    <row r="37" spans="1:53">
      <c r="A37" s="64" t="s">
        <v>76</v>
      </c>
      <c r="B37" s="55"/>
      <c r="C37" s="55"/>
      <c r="D37" s="129"/>
      <c r="E37" s="130">
        <v>0</v>
      </c>
      <c r="F37" s="131">
        <v>0</v>
      </c>
      <c r="G37" s="132">
        <f t="shared" si="0"/>
        <v>0</v>
      </c>
      <c r="H37" s="133"/>
      <c r="I37" s="134">
        <f t="shared" si="1"/>
        <v>0</v>
      </c>
      <c r="BA37" s="3">
        <v>1</v>
      </c>
    </row>
    <row r="38" spans="1:53">
      <c r="A38" s="64" t="s">
        <v>77</v>
      </c>
      <c r="B38" s="55"/>
      <c r="C38" s="55"/>
      <c r="D38" s="129"/>
      <c r="E38" s="130">
        <v>0</v>
      </c>
      <c r="F38" s="131">
        <v>0</v>
      </c>
      <c r="G38" s="132">
        <f t="shared" si="0"/>
        <v>0</v>
      </c>
      <c r="H38" s="133"/>
      <c r="I38" s="134">
        <f t="shared" si="1"/>
        <v>0</v>
      </c>
      <c r="BA38" s="3">
        <v>2</v>
      </c>
    </row>
    <row r="39" spans="1:53">
      <c r="A39" s="64" t="s">
        <v>78</v>
      </c>
      <c r="B39" s="55"/>
      <c r="C39" s="55"/>
      <c r="D39" s="129"/>
      <c r="E39" s="130">
        <v>0</v>
      </c>
      <c r="F39" s="131">
        <v>0</v>
      </c>
      <c r="G39" s="132">
        <f t="shared" si="0"/>
        <v>0</v>
      </c>
      <c r="H39" s="133"/>
      <c r="I39" s="134">
        <f t="shared" si="1"/>
        <v>0</v>
      </c>
      <c r="BA39" s="3">
        <v>2</v>
      </c>
    </row>
    <row r="40" spans="1:53" ht="13.5" thickBot="1">
      <c r="A40" s="135"/>
      <c r="B40" s="136" t="s">
        <v>64</v>
      </c>
      <c r="C40" s="137"/>
      <c r="D40" s="138"/>
      <c r="E40" s="139"/>
      <c r="F40" s="140"/>
      <c r="G40" s="140"/>
      <c r="H40" s="168">
        <f>SUM(I32:I39)</f>
        <v>0</v>
      </c>
      <c r="I40" s="169"/>
    </row>
    <row r="42" spans="1:53">
      <c r="B42" s="121"/>
      <c r="F42" s="141"/>
      <c r="G42" s="142"/>
      <c r="H42" s="142"/>
      <c r="I42" s="143"/>
    </row>
    <row r="43" spans="1:53">
      <c r="F43" s="141"/>
      <c r="G43" s="142"/>
      <c r="H43" s="142"/>
      <c r="I43" s="143"/>
    </row>
    <row r="44" spans="1:53">
      <c r="F44" s="141"/>
      <c r="G44" s="142"/>
      <c r="H44" s="142"/>
      <c r="I44" s="143"/>
    </row>
    <row r="45" spans="1:53">
      <c r="F45" s="141"/>
      <c r="G45" s="142"/>
      <c r="H45" s="142"/>
      <c r="I45" s="143"/>
    </row>
    <row r="46" spans="1:53">
      <c r="F46" s="141"/>
      <c r="G46" s="142"/>
      <c r="H46" s="142"/>
      <c r="I46" s="143"/>
    </row>
    <row r="47" spans="1:53">
      <c r="F47" s="141"/>
      <c r="G47" s="142"/>
      <c r="H47" s="142"/>
      <c r="I47" s="143"/>
    </row>
    <row r="48" spans="1:53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  <row r="86" spans="6:9">
      <c r="F86" s="141"/>
      <c r="G86" s="142"/>
      <c r="H86" s="142"/>
      <c r="I86" s="143"/>
    </row>
    <row r="87" spans="6:9">
      <c r="F87" s="141"/>
      <c r="G87" s="142"/>
      <c r="H87" s="142"/>
      <c r="I87" s="143"/>
    </row>
    <row r="88" spans="6:9">
      <c r="F88" s="141"/>
      <c r="G88" s="142"/>
      <c r="H88" s="142"/>
      <c r="I88" s="143"/>
    </row>
    <row r="89" spans="6:9">
      <c r="F89" s="141"/>
      <c r="G89" s="142"/>
      <c r="H89" s="142"/>
      <c r="I89" s="143"/>
    </row>
    <row r="90" spans="6:9">
      <c r="F90" s="141"/>
      <c r="G90" s="142"/>
      <c r="H90" s="142"/>
      <c r="I90" s="143"/>
    </row>
    <row r="91" spans="6:9">
      <c r="F91" s="141"/>
      <c r="G91" s="142"/>
      <c r="H91" s="142"/>
      <c r="I91" s="143"/>
    </row>
  </sheetData>
  <sheetProtection password="B099" sheet="1" objects="1" scenarios="1"/>
  <mergeCells count="4">
    <mergeCell ref="A1:B1"/>
    <mergeCell ref="A2:B2"/>
    <mergeCell ref="G2:I2"/>
    <mergeCell ref="H40:I40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activeCell="G51" sqref="G51"/>
    </sheetView>
  </sheetViews>
  <sheetFormatPr defaultRowHeight="12.75"/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81</v>
      </c>
      <c r="I1" s="100"/>
    </row>
    <row r="2" spans="1:9" ht="13.5" thickBot="1">
      <c r="A2" s="163" t="s">
        <v>51</v>
      </c>
      <c r="B2" s="164"/>
      <c r="C2" s="101" t="str">
        <f>CONCATENATE(cisloobjektu," ",nazevobjektu)</f>
        <v>1 Stavební úpravy blok A Kohoutova 7</v>
      </c>
      <c r="D2" s="102"/>
      <c r="E2" s="103"/>
      <c r="F2" s="102"/>
      <c r="G2" s="165" t="s">
        <v>82</v>
      </c>
      <c r="H2" s="166"/>
      <c r="I2" s="167"/>
    </row>
    <row r="3" spans="1:9" ht="13.5" thickTop="1">
      <c r="A3" s="3"/>
      <c r="B3" s="3"/>
      <c r="C3" s="3"/>
      <c r="D3" s="3"/>
      <c r="E3" s="3"/>
      <c r="F3" s="35"/>
      <c r="G3" s="3"/>
      <c r="H3" s="3"/>
      <c r="I3" s="3"/>
    </row>
    <row r="4" spans="1:9" ht="18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3"/>
      <c r="B5" s="3"/>
      <c r="C5" s="3"/>
      <c r="D5" s="3"/>
      <c r="E5" s="3"/>
      <c r="F5" s="3"/>
      <c r="G5" s="3"/>
      <c r="H5" s="3"/>
      <c r="I5" s="3"/>
    </row>
    <row r="6" spans="1:9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>
      <c r="A7" s="144" t="str">
        <f>[3]Položky!B7</f>
        <v>01</v>
      </c>
      <c r="B7" s="113" t="str">
        <f>[3]Položky!C7</f>
        <v>PUBLICITA</v>
      </c>
      <c r="C7" s="35"/>
      <c r="D7" s="114"/>
      <c r="E7" s="145">
        <f>[3]Položky!BC9</f>
        <v>0</v>
      </c>
      <c r="F7" s="146">
        <f>[3]Položky!BD9</f>
        <v>0</v>
      </c>
      <c r="G7" s="146">
        <f>[3]Položky!BE9</f>
        <v>0</v>
      </c>
      <c r="H7" s="146">
        <f>[3]Položky!BF9</f>
        <v>0</v>
      </c>
      <c r="I7" s="147">
        <f>[3]Položky!BG9</f>
        <v>0</v>
      </c>
    </row>
    <row r="8" spans="1:9">
      <c r="A8" s="144" t="str">
        <f>[3]Položky!B10</f>
        <v>3</v>
      </c>
      <c r="B8" s="113" t="str">
        <f>[3]Položky!C10</f>
        <v>Svislé a kompletní konstrukce</v>
      </c>
      <c r="C8" s="35"/>
      <c r="D8" s="114"/>
      <c r="E8" s="145">
        <f>[3]Položky!BC148</f>
        <v>0</v>
      </c>
      <c r="F8" s="146">
        <f>[3]Položky!BD148</f>
        <v>0</v>
      </c>
      <c r="G8" s="146">
        <f>[3]Položky!BE148</f>
        <v>0</v>
      </c>
      <c r="H8" s="146">
        <f>[3]Položky!BF148</f>
        <v>0</v>
      </c>
      <c r="I8" s="147">
        <f>[3]Položky!BG148</f>
        <v>0</v>
      </c>
    </row>
    <row r="9" spans="1:9">
      <c r="A9" s="144" t="str">
        <f>[3]Položky!B149</f>
        <v>4</v>
      </c>
      <c r="B9" s="113" t="str">
        <f>[3]Položky!C149</f>
        <v>Vodorovné konstrukce</v>
      </c>
      <c r="C9" s="35"/>
      <c r="D9" s="114"/>
      <c r="E9" s="145">
        <f>[3]Položky!BC185</f>
        <v>0</v>
      </c>
      <c r="F9" s="146">
        <f>[3]Položky!BD185</f>
        <v>0</v>
      </c>
      <c r="G9" s="146">
        <f>[3]Položky!BE185</f>
        <v>0</v>
      </c>
      <c r="H9" s="146">
        <f>[3]Položky!BF185</f>
        <v>0</v>
      </c>
      <c r="I9" s="147">
        <f>[3]Položky!BG185</f>
        <v>0</v>
      </c>
    </row>
    <row r="10" spans="1:9">
      <c r="A10" s="144" t="str">
        <f>[3]Položky!B186</f>
        <v>61</v>
      </c>
      <c r="B10" s="113" t="str">
        <f>[3]Položky!C186</f>
        <v>Upravy povrchů vnitřní</v>
      </c>
      <c r="C10" s="35"/>
      <c r="D10" s="114"/>
      <c r="E10" s="145">
        <f>[3]Položky!BC561</f>
        <v>0</v>
      </c>
      <c r="F10" s="146">
        <f>[3]Položky!BD561</f>
        <v>0</v>
      </c>
      <c r="G10" s="146">
        <f>[3]Položky!BE561</f>
        <v>0</v>
      </c>
      <c r="H10" s="146">
        <f>[3]Položky!BF561</f>
        <v>0</v>
      </c>
      <c r="I10" s="147">
        <f>[3]Položky!BG561</f>
        <v>0</v>
      </c>
    </row>
    <row r="11" spans="1:9">
      <c r="A11" s="144" t="str">
        <f>[3]Položky!B562</f>
        <v>63</v>
      </c>
      <c r="B11" s="113" t="str">
        <f>[3]Položky!C562</f>
        <v>Podlahy a podlahové konstrukce</v>
      </c>
      <c r="C11" s="35"/>
      <c r="D11" s="114"/>
      <c r="E11" s="145">
        <f>[3]Položky!BC566</f>
        <v>0</v>
      </c>
      <c r="F11" s="146">
        <f>[3]Položky!BD566</f>
        <v>0</v>
      </c>
      <c r="G11" s="146">
        <f>[3]Položky!BE566</f>
        <v>0</v>
      </c>
      <c r="H11" s="146">
        <f>[3]Položky!BF566</f>
        <v>0</v>
      </c>
      <c r="I11" s="147">
        <f>[3]Položky!BG566</f>
        <v>0</v>
      </c>
    </row>
    <row r="12" spans="1:9">
      <c r="A12" s="144" t="str">
        <f>[3]Položky!B567</f>
        <v>64</v>
      </c>
      <c r="B12" s="113" t="str">
        <f>[3]Položky!C567</f>
        <v>Výplně otvorů</v>
      </c>
      <c r="C12" s="35"/>
      <c r="D12" s="114"/>
      <c r="E12" s="145">
        <f>[3]Položky!BC582</f>
        <v>0</v>
      </c>
      <c r="F12" s="146">
        <f>[3]Položky!BD582</f>
        <v>0</v>
      </c>
      <c r="G12" s="146">
        <f>[3]Položky!BE582</f>
        <v>0</v>
      </c>
      <c r="H12" s="146">
        <f>[3]Položky!BF582</f>
        <v>0</v>
      </c>
      <c r="I12" s="147">
        <f>[3]Položky!BG582</f>
        <v>0</v>
      </c>
    </row>
    <row r="13" spans="1:9">
      <c r="A13" s="144" t="str">
        <f>[3]Položky!B583</f>
        <v>924</v>
      </c>
      <c r="B13" s="113" t="str">
        <f>[3]Položky!C583</f>
        <v>Ostatní práce</v>
      </c>
      <c r="C13" s="35"/>
      <c r="D13" s="114"/>
      <c r="E13" s="145">
        <f>[3]Položky!BC592</f>
        <v>0</v>
      </c>
      <c r="F13" s="146">
        <f>[3]Položky!BD592</f>
        <v>0</v>
      </c>
      <c r="G13" s="146">
        <f>[3]Položky!BE592</f>
        <v>0</v>
      </c>
      <c r="H13" s="146">
        <f>[3]Položky!BF592</f>
        <v>0</v>
      </c>
      <c r="I13" s="147">
        <f>[3]Položky!BG592</f>
        <v>0</v>
      </c>
    </row>
    <row r="14" spans="1:9">
      <c r="A14" s="144" t="str">
        <f>[3]Položky!B593</f>
        <v>94</v>
      </c>
      <c r="B14" s="113" t="str">
        <f>[3]Položky!C593</f>
        <v>Lešení a stavební výtahy</v>
      </c>
      <c r="C14" s="35"/>
      <c r="D14" s="114"/>
      <c r="E14" s="145">
        <f>[3]Položky!BC618</f>
        <v>0</v>
      </c>
      <c r="F14" s="146">
        <f>[3]Položky!BD618</f>
        <v>0</v>
      </c>
      <c r="G14" s="146">
        <f>[3]Položky!BE618</f>
        <v>0</v>
      </c>
      <c r="H14" s="146">
        <f>[3]Položky!BF618</f>
        <v>0</v>
      </c>
      <c r="I14" s="147">
        <f>[3]Položky!BG618</f>
        <v>0</v>
      </c>
    </row>
    <row r="15" spans="1:9">
      <c r="A15" s="144" t="str">
        <f>[3]Položky!B619</f>
        <v>95</v>
      </c>
      <c r="B15" s="113" t="str">
        <f>[3]Položky!C619</f>
        <v>Dokončovací konstrukce na pozemních stavbách</v>
      </c>
      <c r="C15" s="35"/>
      <c r="D15" s="114"/>
      <c r="E15" s="145">
        <f>[3]Položky!BC638</f>
        <v>0</v>
      </c>
      <c r="F15" s="146">
        <f>[3]Položky!BD638</f>
        <v>0</v>
      </c>
      <c r="G15" s="146">
        <f>[3]Položky!BE638</f>
        <v>0</v>
      </c>
      <c r="H15" s="146">
        <f>[3]Položky!BF638</f>
        <v>0</v>
      </c>
      <c r="I15" s="147">
        <f>[3]Položky!BG638</f>
        <v>0</v>
      </c>
    </row>
    <row r="16" spans="1:9">
      <c r="A16" s="144" t="str">
        <f>[3]Položky!B639</f>
        <v>96</v>
      </c>
      <c r="B16" s="113" t="str">
        <f>[3]Položky!C639</f>
        <v>Bourání konstrukcí</v>
      </c>
      <c r="C16" s="35"/>
      <c r="D16" s="114"/>
      <c r="E16" s="145">
        <f>[3]Položky!BC773</f>
        <v>0</v>
      </c>
      <c r="F16" s="146">
        <f>[3]Položky!BD773</f>
        <v>0</v>
      </c>
      <c r="G16" s="146">
        <f>[3]Položky!BE773</f>
        <v>0</v>
      </c>
      <c r="H16" s="146">
        <f>[3]Položky!BF773</f>
        <v>0</v>
      </c>
      <c r="I16" s="147">
        <f>[3]Položky!BG773</f>
        <v>0</v>
      </c>
    </row>
    <row r="17" spans="1:9">
      <c r="A17" s="144" t="str">
        <f>[3]Položky!B774</f>
        <v>97</v>
      </c>
      <c r="B17" s="113" t="str">
        <f>[3]Položky!C774</f>
        <v>Prorážení otvorů</v>
      </c>
      <c r="C17" s="35"/>
      <c r="D17" s="114"/>
      <c r="E17" s="145">
        <f>[3]Položky!BC932</f>
        <v>0</v>
      </c>
      <c r="F17" s="146">
        <f>[3]Položky!BD932</f>
        <v>0</v>
      </c>
      <c r="G17" s="146">
        <f>[3]Položky!BE932</f>
        <v>0</v>
      </c>
      <c r="H17" s="146">
        <f>[3]Položky!BF932</f>
        <v>0</v>
      </c>
      <c r="I17" s="147">
        <f>[3]Položky!BG932</f>
        <v>0</v>
      </c>
    </row>
    <row r="18" spans="1:9">
      <c r="A18" s="144" t="str">
        <f>[3]Položky!B933</f>
        <v>99</v>
      </c>
      <c r="B18" s="113" t="str">
        <f>[3]Položky!C933</f>
        <v>Staveništní přesun hmot</v>
      </c>
      <c r="C18" s="35"/>
      <c r="D18" s="114"/>
      <c r="E18" s="145">
        <f>[3]Položky!BC935</f>
        <v>0</v>
      </c>
      <c r="F18" s="146">
        <f>[3]Položky!BD935</f>
        <v>0</v>
      </c>
      <c r="G18" s="146">
        <f>[3]Položky!BE935</f>
        <v>0</v>
      </c>
      <c r="H18" s="146">
        <f>[3]Položky!BF935</f>
        <v>0</v>
      </c>
      <c r="I18" s="147">
        <f>[3]Položky!BG935</f>
        <v>0</v>
      </c>
    </row>
    <row r="19" spans="1:9">
      <c r="A19" s="144" t="str">
        <f>[3]Položky!B936</f>
        <v>994</v>
      </c>
      <c r="B19" s="113" t="str">
        <f>[3]Položky!C936</f>
        <v>Požární ochrana</v>
      </c>
      <c r="C19" s="35"/>
      <c r="D19" s="114"/>
      <c r="E19" s="145">
        <f>[3]Položky!BC944</f>
        <v>0</v>
      </c>
      <c r="F19" s="146">
        <f>[3]Položky!BD944</f>
        <v>0</v>
      </c>
      <c r="G19" s="146">
        <f>[3]Položky!BE944</f>
        <v>0</v>
      </c>
      <c r="H19" s="146">
        <f>[3]Položky!BF944</f>
        <v>0</v>
      </c>
      <c r="I19" s="147">
        <f>[3]Položky!BG944</f>
        <v>0</v>
      </c>
    </row>
    <row r="20" spans="1:9">
      <c r="A20" s="144" t="str">
        <f>[3]Položky!B945</f>
        <v>711</v>
      </c>
      <c r="B20" s="113" t="str">
        <f>[3]Položky!C945</f>
        <v>Izolace proti vodě</v>
      </c>
      <c r="C20" s="35"/>
      <c r="D20" s="114"/>
      <c r="E20" s="145">
        <f>[3]Položky!BC1080</f>
        <v>0</v>
      </c>
      <c r="F20" s="146">
        <f>[3]Položky!BD1080</f>
        <v>0</v>
      </c>
      <c r="G20" s="146">
        <f>[3]Položky!BE1080</f>
        <v>0</v>
      </c>
      <c r="H20" s="146">
        <f>[3]Položky!BF1080</f>
        <v>0</v>
      </c>
      <c r="I20" s="147">
        <f>[3]Položky!BG1080</f>
        <v>0</v>
      </c>
    </row>
    <row r="21" spans="1:9">
      <c r="A21" s="144" t="str">
        <f>[3]Položky!B1081</f>
        <v>712</v>
      </c>
      <c r="B21" s="113" t="str">
        <f>[3]Položky!C1081</f>
        <v>Živičné krytiny</v>
      </c>
      <c r="C21" s="35"/>
      <c r="D21" s="114"/>
      <c r="E21" s="145">
        <f>[3]Položky!BC1118</f>
        <v>0</v>
      </c>
      <c r="F21" s="146">
        <f>[3]Položky!BD1118</f>
        <v>0</v>
      </c>
      <c r="G21" s="146">
        <f>[3]Položky!BE1118</f>
        <v>0</v>
      </c>
      <c r="H21" s="146">
        <f>[3]Položky!BF1118</f>
        <v>0</v>
      </c>
      <c r="I21" s="147">
        <f>[3]Položky!BG1118</f>
        <v>0</v>
      </c>
    </row>
    <row r="22" spans="1:9">
      <c r="A22" s="144" t="str">
        <f>[3]Položky!B1119</f>
        <v>713</v>
      </c>
      <c r="B22" s="113" t="str">
        <f>[3]Položky!C1119</f>
        <v>Izolace tepelné</v>
      </c>
      <c r="C22" s="35"/>
      <c r="D22" s="114"/>
      <c r="E22" s="145">
        <f>[3]Položky!BC1142</f>
        <v>0</v>
      </c>
      <c r="F22" s="146">
        <f>[3]Položky!BD1142</f>
        <v>0</v>
      </c>
      <c r="G22" s="146">
        <f>[3]Položky!BE1142</f>
        <v>0</v>
      </c>
      <c r="H22" s="146">
        <f>[3]Položky!BF1142</f>
        <v>0</v>
      </c>
      <c r="I22" s="147">
        <f>[3]Položky!BG1142</f>
        <v>0</v>
      </c>
    </row>
    <row r="23" spans="1:9">
      <c r="A23" s="144" t="str">
        <f>[3]Položky!B1143</f>
        <v>720</v>
      </c>
      <c r="B23" s="113" t="str">
        <f>[3]Položky!C1143</f>
        <v>Zdravotechnická instalace</v>
      </c>
      <c r="C23" s="35"/>
      <c r="D23" s="114"/>
      <c r="E23" s="145">
        <f>[3]Položky!BC1145</f>
        <v>0</v>
      </c>
      <c r="F23" s="146">
        <f>[3]Položky!BD1145</f>
        <v>0</v>
      </c>
      <c r="G23" s="146">
        <f>[3]Položky!BE1145</f>
        <v>0</v>
      </c>
      <c r="H23" s="146">
        <f>[3]Položky!BF1145</f>
        <v>0</v>
      </c>
      <c r="I23" s="147">
        <f>[3]Položky!BG1145</f>
        <v>0</v>
      </c>
    </row>
    <row r="24" spans="1:9">
      <c r="A24" s="144" t="str">
        <f>[3]Položky!B1146</f>
        <v>721</v>
      </c>
      <c r="B24" s="113" t="str">
        <f>[3]Položky!C1146</f>
        <v>Vnitřní kanalizace</v>
      </c>
      <c r="C24" s="35"/>
      <c r="D24" s="114"/>
      <c r="E24" s="145">
        <f>[3]Položky!BC1151</f>
        <v>0</v>
      </c>
      <c r="F24" s="146">
        <f>[3]Položky!BD1151</f>
        <v>0</v>
      </c>
      <c r="G24" s="146">
        <f>[3]Položky!BE1151</f>
        <v>0</v>
      </c>
      <c r="H24" s="146">
        <f>[3]Položky!BF1151</f>
        <v>0</v>
      </c>
      <c r="I24" s="147">
        <f>[3]Položky!BG1151</f>
        <v>0</v>
      </c>
    </row>
    <row r="25" spans="1:9">
      <c r="A25" s="144" t="str">
        <f>[3]Položky!B1152</f>
        <v>725</v>
      </c>
      <c r="B25" s="113" t="str">
        <f>[3]Položky!C1152</f>
        <v>Zařizovací předměty</v>
      </c>
      <c r="C25" s="35"/>
      <c r="D25" s="114"/>
      <c r="E25" s="145">
        <f>[3]Položky!BC1176</f>
        <v>0</v>
      </c>
      <c r="F25" s="146">
        <f>[3]Položky!BD1176</f>
        <v>0</v>
      </c>
      <c r="G25" s="146">
        <f>[3]Položky!BE1176</f>
        <v>0</v>
      </c>
      <c r="H25" s="146">
        <f>[3]Položky!BF1176</f>
        <v>0</v>
      </c>
      <c r="I25" s="147">
        <f>[3]Položky!BG1176</f>
        <v>0</v>
      </c>
    </row>
    <row r="26" spans="1:9">
      <c r="A26" s="144" t="s">
        <v>83</v>
      </c>
      <c r="B26" s="113" t="s">
        <v>84</v>
      </c>
      <c r="C26" s="35"/>
      <c r="D26" s="114"/>
      <c r="E26" s="145">
        <f>[3]Položky!BC1177</f>
        <v>0</v>
      </c>
      <c r="F26" s="146">
        <f>[3]Položky!G1185</f>
        <v>0</v>
      </c>
      <c r="G26" s="146">
        <f>[3]Položky!BE1177</f>
        <v>0</v>
      </c>
      <c r="H26" s="146">
        <f>[3]Položky!BF1177</f>
        <v>0</v>
      </c>
      <c r="I26" s="147">
        <f>[3]Položky!BG1177</f>
        <v>0</v>
      </c>
    </row>
    <row r="27" spans="1:9">
      <c r="A27" s="144" t="str">
        <f>[3]Položky!B1186</f>
        <v>766</v>
      </c>
      <c r="B27" s="113" t="str">
        <f>[3]Položky!C1186</f>
        <v>Konstrukce truhlářské</v>
      </c>
      <c r="C27" s="35"/>
      <c r="D27" s="114"/>
      <c r="E27" s="145">
        <f>[3]Položky!BC1247</f>
        <v>0</v>
      </c>
      <c r="F27" s="146">
        <f>[3]Položky!BD1247</f>
        <v>0</v>
      </c>
      <c r="G27" s="146">
        <f>[3]Položky!BE1247</f>
        <v>0</v>
      </c>
      <c r="H27" s="146">
        <f>[3]Položky!BF1247</f>
        <v>0</v>
      </c>
      <c r="I27" s="147">
        <f>[3]Položky!BG1247</f>
        <v>0</v>
      </c>
    </row>
    <row r="28" spans="1:9">
      <c r="A28" s="144" t="str">
        <f>[3]Položky!B1248</f>
        <v>771</v>
      </c>
      <c r="B28" s="113" t="str">
        <f>[3]Položky!C1248</f>
        <v>Podlahy z dlaždic a obklady</v>
      </c>
      <c r="C28" s="35"/>
      <c r="D28" s="114"/>
      <c r="E28" s="145">
        <f>[3]Položky!BC1312</f>
        <v>0</v>
      </c>
      <c r="F28" s="146">
        <f>[3]Položky!BD1312</f>
        <v>0</v>
      </c>
      <c r="G28" s="146">
        <f>[3]Položky!BE1312</f>
        <v>0</v>
      </c>
      <c r="H28" s="146">
        <f>[3]Položky!BF1312</f>
        <v>0</v>
      </c>
      <c r="I28" s="147">
        <f>[3]Položky!BG1312</f>
        <v>0</v>
      </c>
    </row>
    <row r="29" spans="1:9">
      <c r="A29" s="144" t="str">
        <f>[3]Položky!B1313</f>
        <v>775</v>
      </c>
      <c r="B29" s="113" t="str">
        <f>[3]Položky!C1313</f>
        <v>Podlahy vlysové a parketové</v>
      </c>
      <c r="C29" s="35"/>
      <c r="D29" s="114"/>
      <c r="E29" s="145">
        <f>[3]Položky!BC1328</f>
        <v>0</v>
      </c>
      <c r="F29" s="146">
        <f>[3]Položky!BD1328</f>
        <v>0</v>
      </c>
      <c r="G29" s="146">
        <f>[3]Položky!BE1328</f>
        <v>0</v>
      </c>
      <c r="H29" s="146">
        <f>[3]Položky!BF1328</f>
        <v>0</v>
      </c>
      <c r="I29" s="147">
        <f>[3]Položky!BG1328</f>
        <v>0</v>
      </c>
    </row>
    <row r="30" spans="1:9">
      <c r="A30" s="144" t="str">
        <f>[3]Položky!B1329</f>
        <v>776</v>
      </c>
      <c r="B30" s="113" t="str">
        <f>[3]Položky!C1329</f>
        <v>Podlahy povlakové</v>
      </c>
      <c r="C30" s="35"/>
      <c r="D30" s="114"/>
      <c r="E30" s="145">
        <f>[3]Položky!BC1414</f>
        <v>0</v>
      </c>
      <c r="F30" s="146">
        <f>[3]Položky!BD1414</f>
        <v>0</v>
      </c>
      <c r="G30" s="146">
        <f>[3]Položky!BE1414</f>
        <v>0</v>
      </c>
      <c r="H30" s="146">
        <f>[3]Položky!BF1414</f>
        <v>0</v>
      </c>
      <c r="I30" s="147">
        <f>[3]Položky!BG1414</f>
        <v>0</v>
      </c>
    </row>
    <row r="31" spans="1:9">
      <c r="A31" s="144" t="str">
        <f>[3]Položky!B1415</f>
        <v>781</v>
      </c>
      <c r="B31" s="113" t="str">
        <f>[3]Položky!C1415</f>
        <v>Obklady keramické</v>
      </c>
      <c r="C31" s="35"/>
      <c r="D31" s="114"/>
      <c r="E31" s="145">
        <f>[3]Položky!BC1660</f>
        <v>0</v>
      </c>
      <c r="F31" s="146">
        <f>[3]Položky!BD1660</f>
        <v>0</v>
      </c>
      <c r="G31" s="146">
        <f>[3]Položky!BE1660</f>
        <v>0</v>
      </c>
      <c r="H31" s="146">
        <f>[3]Položky!BF1660</f>
        <v>0</v>
      </c>
      <c r="I31" s="147">
        <f>[3]Položky!BG1660</f>
        <v>0</v>
      </c>
    </row>
    <row r="32" spans="1:9">
      <c r="A32" s="144" t="str">
        <f>[3]Položky!B1661</f>
        <v>783</v>
      </c>
      <c r="B32" s="113" t="str">
        <f>[3]Položky!C1661</f>
        <v>Nátěry</v>
      </c>
      <c r="C32" s="35"/>
      <c r="D32" s="114"/>
      <c r="E32" s="145">
        <f>[3]Položky!BC1673</f>
        <v>0</v>
      </c>
      <c r="F32" s="146">
        <f>[3]Položky!G1673</f>
        <v>0</v>
      </c>
      <c r="G32" s="146">
        <f>[3]Položky!BE1673</f>
        <v>0</v>
      </c>
      <c r="H32" s="146">
        <f>[3]Položky!BF1673</f>
        <v>0</v>
      </c>
      <c r="I32" s="147">
        <f>[3]Položky!BG1673</f>
        <v>0</v>
      </c>
    </row>
    <row r="33" spans="1:9">
      <c r="A33" s="144" t="str">
        <f>[3]Položky!B1674</f>
        <v>784</v>
      </c>
      <c r="B33" s="113" t="str">
        <f>[3]Položky!C1674</f>
        <v>Malby</v>
      </c>
      <c r="C33" s="35"/>
      <c r="D33" s="114"/>
      <c r="E33" s="145">
        <f>[3]Položky!BC2009</f>
        <v>0</v>
      </c>
      <c r="F33" s="146">
        <f>[3]Položky!BD2009</f>
        <v>0</v>
      </c>
      <c r="G33" s="146">
        <f>[3]Položky!BE2009</f>
        <v>0</v>
      </c>
      <c r="H33" s="146">
        <f>[3]Položky!BF2009</f>
        <v>0</v>
      </c>
      <c r="I33" s="147">
        <f>[3]Položky!BG2009</f>
        <v>0</v>
      </c>
    </row>
    <row r="34" spans="1:9">
      <c r="A34" s="144" t="str">
        <f>[3]Položky!B2010</f>
        <v>786</v>
      </c>
      <c r="B34" s="113" t="str">
        <f>[3]Položky!C2010</f>
        <v>Čalounické úpravy</v>
      </c>
      <c r="C34" s="35"/>
      <c r="D34" s="114"/>
      <c r="E34" s="145">
        <f>[3]Položky!BC2015</f>
        <v>0</v>
      </c>
      <c r="F34" s="146">
        <f>[3]Položky!BD2015</f>
        <v>0</v>
      </c>
      <c r="G34" s="146">
        <f>[3]Položky!BE2015</f>
        <v>0</v>
      </c>
      <c r="H34" s="146">
        <f>[3]Položky!BF2015</f>
        <v>0</v>
      </c>
      <c r="I34" s="147">
        <f>[3]Položky!BG2015</f>
        <v>0</v>
      </c>
    </row>
    <row r="35" spans="1:9">
      <c r="A35" s="144" t="str">
        <f>[3]Položky!B2016</f>
        <v>787</v>
      </c>
      <c r="B35" s="113" t="str">
        <f>[3]Položky!C2016</f>
        <v>Zasklívání</v>
      </c>
      <c r="C35" s="35"/>
      <c r="D35" s="114"/>
      <c r="E35" s="145">
        <f>[3]Položky!BC2018</f>
        <v>0</v>
      </c>
      <c r="F35" s="146">
        <f>[3]Položky!BD2018</f>
        <v>0</v>
      </c>
      <c r="G35" s="146">
        <f>[3]Položky!BE2018</f>
        <v>0</v>
      </c>
      <c r="H35" s="146">
        <f>[3]Položky!BF2018</f>
        <v>0</v>
      </c>
      <c r="I35" s="147">
        <f>[3]Položky!BG2018</f>
        <v>0</v>
      </c>
    </row>
    <row r="36" spans="1:9">
      <c r="A36" s="144" t="str">
        <f>[3]Položky!B2019</f>
        <v>M21</v>
      </c>
      <c r="B36" s="113" t="str">
        <f>[3]Položky!C2019</f>
        <v>Elektromontáže</v>
      </c>
      <c r="C36" s="35"/>
      <c r="D36" s="114"/>
      <c r="E36" s="145">
        <f>[3]Položky!BC2021</f>
        <v>0</v>
      </c>
      <c r="F36" s="146">
        <f>[3]Položky!BD2021</f>
        <v>0</v>
      </c>
      <c r="G36" s="146">
        <f>[3]Položky!BE2021</f>
        <v>0</v>
      </c>
      <c r="H36" s="146">
        <f>[3]Položky!BF2021</f>
        <v>0</v>
      </c>
      <c r="I36" s="147">
        <f>[3]Položky!BG2021</f>
        <v>0</v>
      </c>
    </row>
    <row r="37" spans="1:9">
      <c r="A37" s="144" t="str">
        <f>[3]Položky!B2022</f>
        <v>M24</v>
      </c>
      <c r="B37" s="113" t="str">
        <f>[3]Položky!C2022</f>
        <v>Montáže vzduchotechnických zařízení</v>
      </c>
      <c r="C37" s="35"/>
      <c r="D37" s="114"/>
      <c r="E37" s="145">
        <f>[3]Položky!BC2024</f>
        <v>0</v>
      </c>
      <c r="F37" s="146">
        <f>[3]Položky!BD2024</f>
        <v>0</v>
      </c>
      <c r="G37" s="146">
        <f>[3]Položky!BE2024</f>
        <v>0</v>
      </c>
      <c r="H37" s="146">
        <f>[3]Položky!BF2024</f>
        <v>0</v>
      </c>
      <c r="I37" s="147">
        <f>[3]Položky!BG2024</f>
        <v>0</v>
      </c>
    </row>
    <row r="38" spans="1:9" ht="13.5" thickBot="1">
      <c r="A38" s="144" t="str">
        <f>[3]Položky!B2025</f>
        <v>D96</v>
      </c>
      <c r="B38" s="113" t="str">
        <f>[3]Položky!C2025</f>
        <v>Přesuny suti a vybouraných hmot</v>
      </c>
      <c r="C38" s="35"/>
      <c r="D38" s="114"/>
      <c r="E38" s="145">
        <f>[3]Položky!BC2052</f>
        <v>0</v>
      </c>
      <c r="F38" s="146">
        <f>[3]Položky!BD2052</f>
        <v>0</v>
      </c>
      <c r="G38" s="146">
        <f>[3]Položky!BE2052</f>
        <v>0</v>
      </c>
      <c r="H38" s="146">
        <f>[3]Položky!BF2052</f>
        <v>0</v>
      </c>
      <c r="I38" s="147">
        <f>[3]Položky!BG2052</f>
        <v>0</v>
      </c>
    </row>
    <row r="39" spans="1:9" ht="13.5" thickBot="1">
      <c r="A39" s="115"/>
      <c r="B39" s="116" t="s">
        <v>58</v>
      </c>
      <c r="C39" s="116"/>
      <c r="D39" s="117"/>
      <c r="E39" s="118">
        <f>SUM(E7:E38)</f>
        <v>0</v>
      </c>
      <c r="F39" s="119">
        <f>SUM(F7:F38)</f>
        <v>0</v>
      </c>
      <c r="G39" s="119">
        <f>SUM(G7:G38)</f>
        <v>0</v>
      </c>
      <c r="H39" s="119">
        <f>SUM(H7:H38)</f>
        <v>0</v>
      </c>
      <c r="I39" s="120">
        <f>SUM(I7:I38)</f>
        <v>0</v>
      </c>
    </row>
    <row r="40" spans="1:9">
      <c r="A40" s="35"/>
      <c r="B40" s="35"/>
      <c r="C40" s="35"/>
      <c r="D40" s="35"/>
      <c r="E40" s="35"/>
      <c r="F40" s="35"/>
      <c r="G40" s="35"/>
      <c r="H40" s="35"/>
      <c r="I40" s="35"/>
    </row>
    <row r="41" spans="1:9" ht="18">
      <c r="A41" s="105" t="s">
        <v>59</v>
      </c>
      <c r="B41" s="105"/>
      <c r="C41" s="105"/>
      <c r="D41" s="105"/>
      <c r="E41" s="105"/>
      <c r="F41" s="105"/>
      <c r="G41" s="122"/>
      <c r="H41" s="105"/>
      <c r="I41" s="105"/>
    </row>
    <row r="42" spans="1:9" ht="13.5" thickBot="1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70" t="s">
        <v>60</v>
      </c>
      <c r="B43" s="71"/>
      <c r="C43" s="71"/>
      <c r="D43" s="123"/>
      <c r="E43" s="124" t="s">
        <v>61</v>
      </c>
      <c r="F43" s="125" t="s">
        <v>62</v>
      </c>
      <c r="G43" s="126" t="s">
        <v>63</v>
      </c>
      <c r="H43" s="127"/>
      <c r="I43" s="128" t="s">
        <v>61</v>
      </c>
    </row>
    <row r="44" spans="1:9">
      <c r="A44" s="64" t="s">
        <v>71</v>
      </c>
      <c r="B44" s="55"/>
      <c r="C44" s="55"/>
      <c r="D44" s="129"/>
      <c r="E44" s="130">
        <v>0</v>
      </c>
      <c r="F44" s="131">
        <v>0</v>
      </c>
      <c r="G44" s="132">
        <f>SUM(E39:I39)</f>
        <v>0</v>
      </c>
      <c r="H44" s="133"/>
      <c r="I44" s="134">
        <f t="shared" ref="I44:I50" si="0">E44+F44*G44/100</f>
        <v>0</v>
      </c>
    </row>
    <row r="45" spans="1:9">
      <c r="A45" s="64" t="s">
        <v>72</v>
      </c>
      <c r="B45" s="55"/>
      <c r="C45" s="55"/>
      <c r="D45" s="129"/>
      <c r="E45" s="130">
        <v>0</v>
      </c>
      <c r="F45" s="131">
        <v>0</v>
      </c>
      <c r="G45" s="132">
        <f>SUM(E39:I39)</f>
        <v>0</v>
      </c>
      <c r="H45" s="133"/>
      <c r="I45" s="134">
        <f t="shared" si="0"/>
        <v>0</v>
      </c>
    </row>
    <row r="46" spans="1:9">
      <c r="A46" s="64" t="s">
        <v>73</v>
      </c>
      <c r="B46" s="55"/>
      <c r="C46" s="55"/>
      <c r="D46" s="129"/>
      <c r="E46" s="130">
        <v>0</v>
      </c>
      <c r="F46" s="131">
        <v>0</v>
      </c>
      <c r="G46" s="132">
        <f>SUM(E39:I39)</f>
        <v>0</v>
      </c>
      <c r="H46" s="133"/>
      <c r="I46" s="134">
        <f t="shared" si="0"/>
        <v>0</v>
      </c>
    </row>
    <row r="47" spans="1:9">
      <c r="A47" s="64" t="s">
        <v>74</v>
      </c>
      <c r="B47" s="55"/>
      <c r="C47" s="55"/>
      <c r="D47" s="129"/>
      <c r="E47" s="130">
        <v>0</v>
      </c>
      <c r="F47" s="131">
        <v>0</v>
      </c>
      <c r="G47" s="132">
        <f>SUM(E39:I39)</f>
        <v>0</v>
      </c>
      <c r="H47" s="133"/>
      <c r="I47" s="134">
        <f t="shared" si="0"/>
        <v>0</v>
      </c>
    </row>
    <row r="48" spans="1:9">
      <c r="A48" s="64" t="s">
        <v>76</v>
      </c>
      <c r="B48" s="55"/>
      <c r="C48" s="55"/>
      <c r="D48" s="129"/>
      <c r="E48" s="130">
        <v>0</v>
      </c>
      <c r="F48" s="131">
        <v>0</v>
      </c>
      <c r="G48" s="132">
        <f>SUM(E39:I39)</f>
        <v>0</v>
      </c>
      <c r="H48" s="133"/>
      <c r="I48" s="134">
        <f t="shared" si="0"/>
        <v>0</v>
      </c>
    </row>
    <row r="49" spans="1:9">
      <c r="A49" s="64" t="s">
        <v>77</v>
      </c>
      <c r="B49" s="55"/>
      <c r="C49" s="55"/>
      <c r="D49" s="129"/>
      <c r="E49" s="130">
        <v>0</v>
      </c>
      <c r="F49" s="131">
        <v>0</v>
      </c>
      <c r="G49" s="132">
        <f>SUM(E39:I39)</f>
        <v>0</v>
      </c>
      <c r="H49" s="133"/>
      <c r="I49" s="134">
        <f t="shared" si="0"/>
        <v>0</v>
      </c>
    </row>
    <row r="50" spans="1:9">
      <c r="A50" s="64" t="s">
        <v>78</v>
      </c>
      <c r="B50" s="55"/>
      <c r="C50" s="55"/>
      <c r="D50" s="129"/>
      <c r="E50" s="130">
        <v>0</v>
      </c>
      <c r="F50" s="131">
        <v>0</v>
      </c>
      <c r="G50" s="132">
        <f>SUM(E39:I39)</f>
        <v>0</v>
      </c>
      <c r="H50" s="133"/>
      <c r="I50" s="134">
        <f t="shared" si="0"/>
        <v>0</v>
      </c>
    </row>
    <row r="51" spans="1:9" ht="13.5" thickBot="1">
      <c r="A51" s="135"/>
      <c r="B51" s="136" t="s">
        <v>64</v>
      </c>
      <c r="C51" s="137"/>
      <c r="D51" s="138"/>
      <c r="E51" s="139"/>
      <c r="F51" s="140"/>
      <c r="G51" s="140"/>
      <c r="H51" s="168">
        <f>SUM(I44:I50)</f>
        <v>0</v>
      </c>
      <c r="I51" s="169"/>
    </row>
  </sheetData>
  <sheetProtection password="B099" sheet="1" objects="1" scenarios="1"/>
  <mergeCells count="4">
    <mergeCell ref="A1:B1"/>
    <mergeCell ref="A2:B2"/>
    <mergeCell ref="G2:I2"/>
    <mergeCell ref="H51:I5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28</vt:i4>
      </vt:variant>
    </vt:vector>
  </HeadingPairs>
  <TitlesOfParts>
    <vt:vector size="33" baseType="lpstr">
      <vt:lpstr>Krycí list</vt:lpstr>
      <vt:lpstr>Rekapitulace celkem</vt:lpstr>
      <vt:lpstr>Rekapitulace ON+VN</vt:lpstr>
      <vt:lpstr>Rekapitulace 1NP</vt:lpstr>
      <vt:lpstr>Rekapitulace 2-6NP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'Rekapitulace 1NP'!Názvy_tisku</vt:lpstr>
      <vt:lpstr>Objednatel</vt:lpstr>
      <vt:lpstr>'Krycí list'!Oblast_tisku</vt:lpstr>
      <vt:lpstr>'Rekapitulace 1NP'!Oblast_tisku</vt:lpstr>
      <vt:lpstr>PocetMJ</vt:lpstr>
      <vt:lpstr>Poznamka</vt:lpstr>
      <vt:lpstr>Projektant</vt:lpstr>
      <vt:lpstr>PSV</vt:lpstr>
      <vt:lpstr>SazbaDPH1</vt:lpstr>
      <vt:lpstr>SazbaDPH2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M</cp:lastModifiedBy>
  <cp:lastPrinted>2015-10-14T09:23:10Z</cp:lastPrinted>
  <dcterms:created xsi:type="dcterms:W3CDTF">2015-10-11T16:19:41Z</dcterms:created>
  <dcterms:modified xsi:type="dcterms:W3CDTF">2015-11-23T15:02:12Z</dcterms:modified>
</cp:coreProperties>
</file>